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3" activeTab="0"/>
  </bookViews>
  <sheets>
    <sheet name="ZÁPASY WW VELKÁ CENA PRAHY 12" sheetId="1" r:id="rId1"/>
    <sheet name="WAYNE`S WORLD VC PRAHY 12 2015" sheetId="2" r:id="rId2"/>
    <sheet name="OLYMPIA" sheetId="3" r:id="rId3"/>
    <sheet name="EAGLES" sheetId="4" r:id="rId4"/>
    <sheet name="MINERS" sheetId="5" r:id="rId5"/>
    <sheet name="PIRANHAS" sheetId="6" r:id="rId6"/>
  </sheets>
  <definedNames/>
  <calcPr fullCalcOnLoad="1"/>
</workbook>
</file>

<file path=xl/sharedStrings.xml><?xml version="1.0" encoding="utf-8"?>
<sst xmlns="http://schemas.openxmlformats.org/spreadsheetml/2006/main" count="253" uniqueCount="86">
  <si>
    <t>č.z</t>
  </si>
  <si>
    <t>domácí</t>
  </si>
  <si>
    <t>hosté</t>
  </si>
  <si>
    <t>datum</t>
  </si>
  <si>
    <t>hřiště</t>
  </si>
  <si>
    <t>poznámka</t>
  </si>
  <si>
    <t>Wayne`s World</t>
  </si>
  <si>
    <t>-</t>
  </si>
  <si>
    <t>:</t>
  </si>
  <si>
    <t>G</t>
  </si>
  <si>
    <t>W</t>
  </si>
  <si>
    <t>L</t>
  </si>
  <si>
    <t>P</t>
  </si>
  <si>
    <t>zápas</t>
  </si>
  <si>
    <t>vítězství</t>
  </si>
  <si>
    <t>porážka</t>
  </si>
  <si>
    <t>body</t>
  </si>
  <si>
    <t>No.</t>
  </si>
  <si>
    <t>Jméno</t>
  </si>
  <si>
    <t>BA</t>
  </si>
  <si>
    <t>PA</t>
  </si>
  <si>
    <t>AB</t>
  </si>
  <si>
    <t>R</t>
  </si>
  <si>
    <t>H</t>
  </si>
  <si>
    <t>2B</t>
  </si>
  <si>
    <t>3B</t>
  </si>
  <si>
    <t>HR</t>
  </si>
  <si>
    <t>TB</t>
  </si>
  <si>
    <t>TBB</t>
  </si>
  <si>
    <t>B0</t>
  </si>
  <si>
    <t>OBA</t>
  </si>
  <si>
    <t>RBI</t>
  </si>
  <si>
    <t>SF</t>
  </si>
  <si>
    <t>SO</t>
  </si>
  <si>
    <t>BB</t>
  </si>
  <si>
    <t>DP0</t>
  </si>
  <si>
    <t>game</t>
  </si>
  <si>
    <t>pálkařský průměr (H/AB)</t>
  </si>
  <si>
    <t>start na pálce (nezapočítá se BB, SF)</t>
  </si>
  <si>
    <t>doběh</t>
  </si>
  <si>
    <t>odpal</t>
  </si>
  <si>
    <t>dvojmetový odpal</t>
  </si>
  <si>
    <t>trojmetový odpal</t>
  </si>
  <si>
    <t>homerun</t>
  </si>
  <si>
    <t>počet napálených met (H+2B+(2x3B)+(3xHR))</t>
  </si>
  <si>
    <t>počet stažených doběhů</t>
  </si>
  <si>
    <t>sebeobětovací odpal (nepočítá se do AB)</t>
  </si>
  <si>
    <t>S0</t>
  </si>
  <si>
    <t>strike out</t>
  </si>
  <si>
    <t>DPO</t>
  </si>
  <si>
    <t>počet odpalů, ze kterých soupeř zahrál 2 auty (bez chyby běžce)</t>
  </si>
  <si>
    <t>ZÁPAS 1</t>
  </si>
  <si>
    <t>ZÁPAS 2</t>
  </si>
  <si>
    <t>ZÁPAS 3</t>
  </si>
  <si>
    <t>ZÁPAS 4</t>
  </si>
  <si>
    <t>WAYNE`S WORLD VELKÁ CENA PRAHY 12 U11 2015 (BASEBALL)</t>
  </si>
  <si>
    <t>18.3.2015 | wayne</t>
  </si>
  <si>
    <t>Praha, Záběhlice, hala</t>
  </si>
  <si>
    <t>Olympia Blansko</t>
  </si>
  <si>
    <t>Eagles Praha</t>
  </si>
  <si>
    <t>Miners Kladno</t>
  </si>
  <si>
    <t>Piranhas Beroun</t>
  </si>
  <si>
    <t>VELKÁ CENA PRAHY 12 U11 2015, 15.3.2015, PRAHA, ZÁBĚHLICE, HALA</t>
  </si>
  <si>
    <t>15.3.2015, Praha, Záběhlice, hala</t>
  </si>
  <si>
    <t>Filip Jakub</t>
  </si>
  <si>
    <t>Havlíček J.</t>
  </si>
  <si>
    <t>Ipser M.</t>
  </si>
  <si>
    <t>Macháček</t>
  </si>
  <si>
    <t>Málek</t>
  </si>
  <si>
    <t>Šenkýř J.</t>
  </si>
  <si>
    <t>Řehák</t>
  </si>
  <si>
    <t>Konrády</t>
  </si>
  <si>
    <t>Pecková</t>
  </si>
  <si>
    <t>Rambousková A.</t>
  </si>
  <si>
    <t>OLYMPIA BLANSKO - WAYNE`S WORLD 8:5</t>
  </si>
  <si>
    <t>WAYNE`S WORLD - EAGLES PRAHA 1:14</t>
  </si>
  <si>
    <t>MINERS KLADNO - WAYNE`S WORLD 2:5</t>
  </si>
  <si>
    <t>WAYNE`S WORLD  - PIRANHAS BEROUN 0:6</t>
  </si>
  <si>
    <t>VELKÁ CENA PRAHY 12</t>
  </si>
  <si>
    <t>HBP</t>
  </si>
  <si>
    <t>počet získaných met odpalem, metou zdarma (TB+BB+HBP)</t>
  </si>
  <si>
    <t>příchod na pálku (AB+BB+HBP+SF)</t>
  </si>
  <si>
    <t>počet obsazených první mety odpalem nebo metou zdarma (H+BB+HBP)</t>
  </si>
  <si>
    <t>průměr obsazení první mety (BO/AB+BB+HBP)</t>
  </si>
  <si>
    <t>meta zdarma za 4 špatné nadhozy</t>
  </si>
  <si>
    <t>meta zdarma za trefení pálkaře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</si>
</sst>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3"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14" fontId="5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14" fontId="5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 horizontal="center"/>
    </xf>
    <xf numFmtId="1" fontId="1" fillId="33" borderId="29" xfId="0" applyNumberFormat="1" applyFont="1" applyFill="1" applyBorder="1" applyAlignment="1">
      <alignment horizontal="center"/>
    </xf>
    <xf numFmtId="1" fontId="1" fillId="33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Fill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left"/>
    </xf>
    <xf numFmtId="14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left"/>
    </xf>
    <xf numFmtId="14" fontId="5" fillId="0" borderId="38" xfId="0" applyNumberFormat="1" applyFont="1" applyBorder="1" applyAlignment="1">
      <alignment/>
    </xf>
    <xf numFmtId="14" fontId="5" fillId="0" borderId="39" xfId="0" applyNumberFormat="1" applyFont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164" fontId="42" fillId="0" borderId="22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164" fontId="42" fillId="0" borderId="2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9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42" fillId="0" borderId="32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1" fillId="34" borderId="29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1" fillId="34" borderId="29" xfId="0" applyNumberFormat="1" applyFont="1" applyFill="1" applyBorder="1" applyAlignment="1">
      <alignment horizontal="center"/>
    </xf>
    <xf numFmtId="1" fontId="42" fillId="0" borderId="22" xfId="0" applyNumberFormat="1" applyFont="1" applyFill="1" applyBorder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38100</xdr:rowOff>
    </xdr:from>
    <xdr:to>
      <xdr:col>3</xdr:col>
      <xdr:colOff>714375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61950"/>
          <a:ext cx="7334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19050</xdr:rowOff>
    </xdr:from>
    <xdr:to>
      <xdr:col>2</xdr:col>
      <xdr:colOff>790575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42900"/>
          <a:ext cx="7334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38100</xdr:rowOff>
    </xdr:from>
    <xdr:to>
      <xdr:col>1</xdr:col>
      <xdr:colOff>257175</xdr:colOff>
      <xdr:row>16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57475"/>
          <a:ext cx="2190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38100</xdr:rowOff>
    </xdr:from>
    <xdr:to>
      <xdr:col>1</xdr:col>
      <xdr:colOff>257175</xdr:colOff>
      <xdr:row>16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57475"/>
          <a:ext cx="2190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38100</xdr:rowOff>
    </xdr:from>
    <xdr:to>
      <xdr:col>1</xdr:col>
      <xdr:colOff>257175</xdr:colOff>
      <xdr:row>16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57475"/>
          <a:ext cx="2190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38100</xdr:rowOff>
    </xdr:from>
    <xdr:to>
      <xdr:col>1</xdr:col>
      <xdr:colOff>257175</xdr:colOff>
      <xdr:row>16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57475"/>
          <a:ext cx="2190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38100</xdr:rowOff>
    </xdr:from>
    <xdr:to>
      <xdr:col>1</xdr:col>
      <xdr:colOff>257175</xdr:colOff>
      <xdr:row>16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57475"/>
          <a:ext cx="2190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showGridLines="0" tabSelected="1" zoomScalePageLayoutView="0" workbookViewId="0" topLeftCell="A1">
      <selection activeCell="Q18" sqref="Q18"/>
    </sheetView>
  </sheetViews>
  <sheetFormatPr defaultColWidth="9.140625" defaultRowHeight="12.75"/>
  <cols>
    <col min="2" max="2" width="3.7109375" style="0" customWidth="1"/>
    <col min="3" max="3" width="1.28515625" style="0" customWidth="1"/>
    <col min="4" max="4" width="22.7109375" style="0" bestFit="1" customWidth="1"/>
    <col min="5" max="5" width="1.57421875" style="0" customWidth="1"/>
    <col min="6" max="6" width="10.57421875" style="0" customWidth="1"/>
    <col min="7" max="7" width="6.8515625" style="0" customWidth="1"/>
    <col min="8" max="8" width="6.7109375" style="0" customWidth="1"/>
    <col min="9" max="9" width="5.00390625" style="0" customWidth="1"/>
    <col min="10" max="10" width="1.8515625" style="0" customWidth="1"/>
    <col min="11" max="11" width="4.8515625" style="0" customWidth="1"/>
    <col min="12" max="12" width="4.140625" style="0" customWidth="1"/>
    <col min="13" max="13" width="10.421875" style="0" customWidth="1"/>
    <col min="14" max="14" width="2.00390625" style="0" customWidth="1"/>
    <col min="15" max="15" width="20.140625" style="0" customWidth="1"/>
    <col min="16" max="16" width="14.140625" style="0" customWidth="1"/>
  </cols>
  <sheetData>
    <row r="2" ht="12.75">
      <c r="D2" s="80"/>
    </row>
    <row r="3" ht="12.75">
      <c r="D3" s="80"/>
    </row>
    <row r="4" spans="4:16" ht="12.75">
      <c r="D4" s="80"/>
      <c r="F4" s="19" t="s">
        <v>55</v>
      </c>
      <c r="G4" s="1"/>
      <c r="H4" s="1"/>
      <c r="I4" s="1"/>
      <c r="J4" s="1"/>
      <c r="K4" s="1"/>
      <c r="L4" s="1"/>
      <c r="M4" s="1"/>
      <c r="N4" s="1"/>
      <c r="O4" s="2"/>
      <c r="P4" s="2" t="s">
        <v>56</v>
      </c>
    </row>
    <row r="5" spans="6:9" ht="12.75">
      <c r="F5" s="81"/>
      <c r="G5" s="81"/>
      <c r="H5" s="81"/>
      <c r="I5" s="81"/>
    </row>
    <row r="6" spans="2:16" ht="13.5" thickBot="1">
      <c r="B6" s="3" t="s">
        <v>0</v>
      </c>
      <c r="C6" s="4"/>
      <c r="D6" s="4" t="s">
        <v>1</v>
      </c>
      <c r="E6" s="4"/>
      <c r="F6" s="82" t="s">
        <v>2</v>
      </c>
      <c r="G6" s="82"/>
      <c r="H6" s="82"/>
      <c r="I6" s="4"/>
      <c r="J6" s="4"/>
      <c r="K6" s="4"/>
      <c r="L6" s="4"/>
      <c r="M6" s="4" t="s">
        <v>3</v>
      </c>
      <c r="N6" s="4"/>
      <c r="O6" s="4" t="s">
        <v>4</v>
      </c>
      <c r="P6" s="5" t="s">
        <v>5</v>
      </c>
    </row>
    <row r="7" spans="2:16" ht="12.75">
      <c r="B7" s="6">
        <v>1</v>
      </c>
      <c r="C7" s="7"/>
      <c r="D7" s="59" t="s">
        <v>58</v>
      </c>
      <c r="E7" s="59" t="s">
        <v>7</v>
      </c>
      <c r="F7" s="83" t="s">
        <v>6</v>
      </c>
      <c r="G7" s="83"/>
      <c r="H7" s="83"/>
      <c r="I7" s="59">
        <v>8</v>
      </c>
      <c r="J7" s="59" t="s">
        <v>8</v>
      </c>
      <c r="K7" s="60">
        <v>5</v>
      </c>
      <c r="L7" s="61"/>
      <c r="M7" s="61">
        <v>42078</v>
      </c>
      <c r="N7" s="61"/>
      <c r="O7" s="59" t="s">
        <v>57</v>
      </c>
      <c r="P7" s="8"/>
    </row>
    <row r="8" spans="2:16" ht="12.75">
      <c r="B8" s="9">
        <v>2</v>
      </c>
      <c r="C8" s="10"/>
      <c r="D8" s="56" t="s">
        <v>6</v>
      </c>
      <c r="E8" s="56" t="s">
        <v>7</v>
      </c>
      <c r="F8" s="87" t="s">
        <v>59</v>
      </c>
      <c r="G8" s="87"/>
      <c r="H8" s="87"/>
      <c r="I8" s="56">
        <v>1</v>
      </c>
      <c r="J8" s="56" t="s">
        <v>8</v>
      </c>
      <c r="K8" s="57">
        <v>14</v>
      </c>
      <c r="L8" s="58"/>
      <c r="M8" s="62">
        <v>42078</v>
      </c>
      <c r="N8" s="58"/>
      <c r="O8" s="56" t="s">
        <v>57</v>
      </c>
      <c r="P8" s="13"/>
    </row>
    <row r="9" spans="2:16" ht="12.75">
      <c r="B9" s="9">
        <v>3</v>
      </c>
      <c r="C9" s="10"/>
      <c r="D9" s="10" t="s">
        <v>60</v>
      </c>
      <c r="E9" s="10" t="s">
        <v>7</v>
      </c>
      <c r="F9" s="88" t="s">
        <v>6</v>
      </c>
      <c r="G9" s="88"/>
      <c r="H9" s="88"/>
      <c r="I9" s="10">
        <v>2</v>
      </c>
      <c r="J9" s="10" t="s">
        <v>8</v>
      </c>
      <c r="K9" s="11">
        <v>5</v>
      </c>
      <c r="L9" s="12"/>
      <c r="M9" s="58">
        <v>42078</v>
      </c>
      <c r="N9" s="12"/>
      <c r="O9" s="10" t="s">
        <v>57</v>
      </c>
      <c r="P9" s="13"/>
    </row>
    <row r="10" spans="2:16" ht="13.5" thickBot="1">
      <c r="B10" s="14">
        <v>4</v>
      </c>
      <c r="C10" s="15"/>
      <c r="D10" s="15" t="s">
        <v>6</v>
      </c>
      <c r="E10" s="15" t="s">
        <v>7</v>
      </c>
      <c r="F10" s="84" t="s">
        <v>61</v>
      </c>
      <c r="G10" s="84"/>
      <c r="H10" s="84"/>
      <c r="I10" s="15">
        <v>0</v>
      </c>
      <c r="J10" s="15" t="s">
        <v>8</v>
      </c>
      <c r="K10" s="16">
        <v>6</v>
      </c>
      <c r="L10" s="17"/>
      <c r="M10" s="17">
        <v>42078</v>
      </c>
      <c r="N10" s="17"/>
      <c r="O10" s="15" t="s">
        <v>57</v>
      </c>
      <c r="P10" s="18"/>
    </row>
    <row r="12" spans="2:12" ht="12.75">
      <c r="B12" s="63"/>
      <c r="C12" s="64"/>
      <c r="D12" s="64"/>
      <c r="E12" s="65"/>
      <c r="F12" s="65" t="s">
        <v>9</v>
      </c>
      <c r="G12" s="65" t="s">
        <v>10</v>
      </c>
      <c r="H12" s="65" t="s">
        <v>11</v>
      </c>
      <c r="I12" s="65"/>
      <c r="J12" s="65"/>
      <c r="K12" s="65"/>
      <c r="L12" s="66" t="s">
        <v>12</v>
      </c>
    </row>
    <row r="13" spans="2:12" ht="12.75">
      <c r="B13" s="85" t="s">
        <v>78</v>
      </c>
      <c r="C13" s="86"/>
      <c r="D13" s="86"/>
      <c r="E13" s="67"/>
      <c r="F13" s="67">
        <v>4</v>
      </c>
      <c r="G13" s="67">
        <v>1</v>
      </c>
      <c r="H13" s="67">
        <v>3</v>
      </c>
      <c r="I13" s="68">
        <f>K7+I8+K9+I10</f>
        <v>11</v>
      </c>
      <c r="J13" s="67" t="s">
        <v>8</v>
      </c>
      <c r="K13" s="69">
        <f>I7+K8+I9+K10</f>
        <v>30</v>
      </c>
      <c r="L13" s="70">
        <f>(2*G13)+H13</f>
        <v>5</v>
      </c>
    </row>
    <row r="16" spans="2:4" ht="12.75">
      <c r="B16" s="19" t="s">
        <v>9</v>
      </c>
      <c r="C16" s="20"/>
      <c r="D16" s="20" t="s">
        <v>13</v>
      </c>
    </row>
    <row r="17" spans="2:4" ht="12.75">
      <c r="B17" s="19" t="s">
        <v>10</v>
      </c>
      <c r="C17" s="20"/>
      <c r="D17" s="20" t="s">
        <v>14</v>
      </c>
    </row>
    <row r="18" spans="2:4" ht="12.75">
      <c r="B18" s="19" t="s">
        <v>11</v>
      </c>
      <c r="C18" s="20"/>
      <c r="D18" s="20" t="s">
        <v>15</v>
      </c>
    </row>
    <row r="19" spans="2:4" ht="12.75">
      <c r="B19" s="19" t="s">
        <v>12</v>
      </c>
      <c r="C19" s="20"/>
      <c r="D19" s="20" t="s">
        <v>16</v>
      </c>
    </row>
    <row r="21" ht="12.75">
      <c r="B21" s="19"/>
    </row>
  </sheetData>
  <sheetProtection selectLockedCells="1" selectUnlockedCells="1"/>
  <mergeCells count="8">
    <mergeCell ref="D2:D4"/>
    <mergeCell ref="F5:I5"/>
    <mergeCell ref="F6:H6"/>
    <mergeCell ref="F7:H7"/>
    <mergeCell ref="F10:H10"/>
    <mergeCell ref="B13:D13"/>
    <mergeCell ref="F8:H8"/>
    <mergeCell ref="F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38"/>
  <sheetViews>
    <sheetView showGridLines="0" zoomScalePageLayoutView="0" workbookViewId="0" topLeftCell="A1">
      <selection activeCell="O21" sqref="O21"/>
    </sheetView>
  </sheetViews>
  <sheetFormatPr defaultColWidth="9.140625" defaultRowHeight="12.75"/>
  <cols>
    <col min="1" max="1" width="3.421875" style="20" customWidth="1"/>
    <col min="2" max="2" width="4.421875" style="20" customWidth="1"/>
    <col min="3" max="3" width="16.28125" style="20" bestFit="1" customWidth="1"/>
    <col min="4" max="4" width="5.00390625" style="20" customWidth="1"/>
    <col min="5" max="5" width="7.28125" style="20" customWidth="1"/>
    <col min="6" max="15" width="5.00390625" style="20" customWidth="1"/>
    <col min="16" max="16" width="7.28125" style="20" customWidth="1"/>
    <col min="17" max="22" width="5.00390625" style="20" customWidth="1"/>
    <col min="23" max="16384" width="9.140625" style="20" customWidth="1"/>
  </cols>
  <sheetData>
    <row r="2" ht="12.75">
      <c r="B2" s="21" t="s">
        <v>62</v>
      </c>
    </row>
    <row r="3" spans="2:4" ht="12.75">
      <c r="B3" s="21"/>
      <c r="D3" s="19" t="s">
        <v>55</v>
      </c>
    </row>
    <row r="4" ht="12.75">
      <c r="B4" s="21"/>
    </row>
    <row r="5" ht="13.5" thickBot="1"/>
    <row r="6" spans="2:22" ht="13.5" thickBot="1">
      <c r="B6" s="32" t="s">
        <v>17</v>
      </c>
      <c r="C6" s="33" t="s">
        <v>18</v>
      </c>
      <c r="D6" s="34" t="s">
        <v>9</v>
      </c>
      <c r="E6" s="34" t="s">
        <v>19</v>
      </c>
      <c r="F6" s="34" t="s">
        <v>20</v>
      </c>
      <c r="G6" s="34" t="s">
        <v>21</v>
      </c>
      <c r="H6" s="34" t="s">
        <v>22</v>
      </c>
      <c r="I6" s="34" t="s">
        <v>23</v>
      </c>
      <c r="J6" s="34" t="s">
        <v>24</v>
      </c>
      <c r="K6" s="34" t="s">
        <v>25</v>
      </c>
      <c r="L6" s="34" t="s">
        <v>26</v>
      </c>
      <c r="M6" s="34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32</v>
      </c>
      <c r="S6" s="34" t="s">
        <v>33</v>
      </c>
      <c r="T6" s="34" t="s">
        <v>34</v>
      </c>
      <c r="U6" s="71" t="s">
        <v>79</v>
      </c>
      <c r="V6" s="35" t="s">
        <v>35</v>
      </c>
    </row>
    <row r="7" spans="2:22" ht="12.75">
      <c r="B7" s="41">
        <v>1</v>
      </c>
      <c r="C7" s="42" t="s">
        <v>64</v>
      </c>
      <c r="D7" s="43">
        <f>OLYMPIA!D7+EAGLES!D7+MINERS!D7+PIRANHAS!D7</f>
        <v>4</v>
      </c>
      <c r="E7" s="44">
        <f>I7/G7</f>
        <v>0</v>
      </c>
      <c r="F7" s="43">
        <f>OLYMPIA!F7+EAGLES!F7+MINERS!F7+PIRANHAS!F7</f>
        <v>6</v>
      </c>
      <c r="G7" s="43">
        <f>OLYMPIA!G7+EAGLES!G7+MINERS!G7+PIRANHAS!G7</f>
        <v>3</v>
      </c>
      <c r="H7" s="43">
        <f>OLYMPIA!H7+EAGLES!H7+MINERS!H7+PIRANHAS!H7</f>
        <v>2</v>
      </c>
      <c r="I7" s="43">
        <f>OLYMPIA!I7+EAGLES!I7+MINERS!I7+PIRANHAS!I7</f>
        <v>0</v>
      </c>
      <c r="J7" s="43">
        <f>OLYMPIA!J7+EAGLES!J7+MINERS!J7+PIRANHAS!J7</f>
        <v>0</v>
      </c>
      <c r="K7" s="43">
        <f>OLYMPIA!K7+EAGLES!K7+MINERS!K7+PIRANHAS!K7</f>
        <v>0</v>
      </c>
      <c r="L7" s="43">
        <f>OLYMPIA!L7+EAGLES!L7+MINERS!L7+PIRANHAS!L7</f>
        <v>0</v>
      </c>
      <c r="M7" s="43">
        <f>OLYMPIA!M7+EAGLES!M7+MINERS!M7+PIRANHAS!M7</f>
        <v>0</v>
      </c>
      <c r="N7" s="43">
        <f>OLYMPIA!N7+EAGLES!N7+MINERS!N7+PIRANHAS!N7</f>
        <v>3</v>
      </c>
      <c r="O7" s="43">
        <f>OLYMPIA!O7+EAGLES!O7+MINERS!O7+PIRANHAS!O7</f>
        <v>3</v>
      </c>
      <c r="P7" s="53">
        <f>O7/(G7+T7+U7)</f>
        <v>0.5</v>
      </c>
      <c r="Q7" s="43">
        <f>OLYMPIA!Q7+EAGLES!Q7+MINERS!Q7+PIRANHAS!Q7</f>
        <v>1</v>
      </c>
      <c r="R7" s="43">
        <f>OLYMPIA!R7+EAGLES!R7+MINERS!R7+PIRANHAS!R7</f>
        <v>0</v>
      </c>
      <c r="S7" s="43">
        <f>OLYMPIA!S7+EAGLES!S7+MINERS!S7+PIRANHAS!S7</f>
        <v>3</v>
      </c>
      <c r="T7" s="43">
        <f>OLYMPIA!T7+EAGLES!T7+MINERS!T7+PIRANHAS!T7</f>
        <v>3</v>
      </c>
      <c r="U7" s="43">
        <f>OLYMPIA!U7+EAGLES!U7+MINERS!U7+PIRANHAS!U7</f>
        <v>0</v>
      </c>
      <c r="V7" s="45">
        <f>OLYMPIA!V7+EAGLES!V7+MINERS!V7+PIRANHAS!V7</f>
        <v>0</v>
      </c>
    </row>
    <row r="8" spans="2:26" ht="12.75">
      <c r="B8" s="28">
        <v>68</v>
      </c>
      <c r="C8" s="24" t="s">
        <v>65</v>
      </c>
      <c r="D8" s="25">
        <f>OLYMPIA!D8+EAGLES!D8+MINERS!D8+PIRANHAS!D8</f>
        <v>4</v>
      </c>
      <c r="E8" s="26">
        <f aca="true" t="shared" si="0" ref="E8:E16">I8/G8</f>
        <v>0.25</v>
      </c>
      <c r="F8" s="25">
        <f>OLYMPIA!F8+EAGLES!F8+MINERS!F8+PIRANHAS!F8</f>
        <v>6</v>
      </c>
      <c r="G8" s="25">
        <f>OLYMPIA!G8+EAGLES!G8+MINERS!G8+PIRANHAS!G8</f>
        <v>4</v>
      </c>
      <c r="H8" s="25">
        <f>OLYMPIA!H8+EAGLES!H8+MINERS!H8+PIRANHAS!H8</f>
        <v>2</v>
      </c>
      <c r="I8" s="25">
        <f>OLYMPIA!I8+EAGLES!I8+MINERS!I8+PIRANHAS!I8</f>
        <v>1</v>
      </c>
      <c r="J8" s="25">
        <f>OLYMPIA!J8+EAGLES!J8+MINERS!J8+PIRANHAS!J8</f>
        <v>0</v>
      </c>
      <c r="K8" s="25">
        <f>OLYMPIA!K8+EAGLES!K8+MINERS!K8+PIRANHAS!K8</f>
        <v>0</v>
      </c>
      <c r="L8" s="25">
        <f>OLYMPIA!L8+EAGLES!L8+MINERS!L8+PIRANHAS!L8</f>
        <v>0</v>
      </c>
      <c r="M8" s="25">
        <f>OLYMPIA!M8+EAGLES!M8+MINERS!M8+PIRANHAS!M8</f>
        <v>1</v>
      </c>
      <c r="N8" s="25">
        <f>OLYMPIA!N8+EAGLES!N8+MINERS!N8+PIRANHAS!N8</f>
        <v>3</v>
      </c>
      <c r="O8" s="25">
        <f>OLYMPIA!O8+EAGLES!O8+MINERS!O8+PIRANHAS!O8</f>
        <v>3</v>
      </c>
      <c r="P8" s="30">
        <f aca="true" t="shared" si="1" ref="P8:P17">O8/(G8+T8+U8)</f>
        <v>0.5</v>
      </c>
      <c r="Q8" s="25">
        <f>OLYMPIA!Q8+EAGLES!Q8+MINERS!Q8+PIRANHAS!Q8</f>
        <v>1</v>
      </c>
      <c r="R8" s="25">
        <f>OLYMPIA!R8+EAGLES!R8+MINERS!R8+PIRANHAS!R8</f>
        <v>0</v>
      </c>
      <c r="S8" s="25">
        <f>OLYMPIA!S8+EAGLES!S8+MINERS!S8+PIRANHAS!S8</f>
        <v>3</v>
      </c>
      <c r="T8" s="25">
        <f>OLYMPIA!T8+EAGLES!T8+MINERS!T8+PIRANHAS!T8</f>
        <v>2</v>
      </c>
      <c r="U8" s="25">
        <f>OLYMPIA!U8+EAGLES!U8+MINERS!U8+PIRANHAS!U8</f>
        <v>0</v>
      </c>
      <c r="V8" s="29">
        <f>OLYMPIA!V8+EAGLES!V8+MINERS!V8+PIRANHAS!V8</f>
        <v>0</v>
      </c>
      <c r="Z8" s="22"/>
    </row>
    <row r="9" spans="2:22" ht="12.75">
      <c r="B9" s="28">
        <v>24</v>
      </c>
      <c r="C9" s="24" t="s">
        <v>66</v>
      </c>
      <c r="D9" s="25">
        <f>OLYMPIA!D9+EAGLES!D9+MINERS!D9+PIRANHAS!D9</f>
        <v>4</v>
      </c>
      <c r="E9" s="26">
        <f t="shared" si="0"/>
        <v>0</v>
      </c>
      <c r="F9" s="25">
        <f>OLYMPIA!F9+EAGLES!F9+MINERS!F9+PIRANHAS!F9</f>
        <v>4</v>
      </c>
      <c r="G9" s="25">
        <f>OLYMPIA!G9+EAGLES!G9+MINERS!G9+PIRANHAS!G9</f>
        <v>3</v>
      </c>
      <c r="H9" s="25">
        <f>OLYMPIA!H9+EAGLES!H9+MINERS!H9+PIRANHAS!H9</f>
        <v>0</v>
      </c>
      <c r="I9" s="25">
        <f>OLYMPIA!I9+EAGLES!I9+MINERS!I9+PIRANHAS!I9</f>
        <v>0</v>
      </c>
      <c r="J9" s="25">
        <f>OLYMPIA!J9+EAGLES!J9+MINERS!J9+PIRANHAS!J9</f>
        <v>0</v>
      </c>
      <c r="K9" s="25">
        <f>OLYMPIA!K9+EAGLES!K9+MINERS!K9+PIRANHAS!K9</f>
        <v>0</v>
      </c>
      <c r="L9" s="25">
        <f>OLYMPIA!L9+EAGLES!L9+MINERS!L9+PIRANHAS!L9</f>
        <v>0</v>
      </c>
      <c r="M9" s="25">
        <f>OLYMPIA!M9+EAGLES!M9+MINERS!M9+PIRANHAS!M9</f>
        <v>0</v>
      </c>
      <c r="N9" s="25">
        <f>OLYMPIA!N9+EAGLES!N9+MINERS!N9+PIRANHAS!N9</f>
        <v>1</v>
      </c>
      <c r="O9" s="25">
        <f>OLYMPIA!O9+EAGLES!O9+MINERS!O9+PIRANHAS!O9</f>
        <v>1</v>
      </c>
      <c r="P9" s="30">
        <f t="shared" si="1"/>
        <v>0.25</v>
      </c>
      <c r="Q9" s="25">
        <f>OLYMPIA!Q9+EAGLES!Q9+MINERS!Q9+PIRANHAS!Q9</f>
        <v>1</v>
      </c>
      <c r="R9" s="25">
        <f>OLYMPIA!R9+EAGLES!R9+MINERS!R9+PIRANHAS!R9</f>
        <v>0</v>
      </c>
      <c r="S9" s="25">
        <f>OLYMPIA!S9+EAGLES!S9+MINERS!S9+PIRANHAS!S9</f>
        <v>2</v>
      </c>
      <c r="T9" s="25">
        <f>OLYMPIA!T9+EAGLES!T9+MINERS!T9+PIRANHAS!T9</f>
        <v>1</v>
      </c>
      <c r="U9" s="25">
        <f>OLYMPIA!U9+EAGLES!U9+MINERS!U9+PIRANHAS!U9</f>
        <v>0</v>
      </c>
      <c r="V9" s="29">
        <f>OLYMPIA!V9+EAGLES!V9+MINERS!V9+PIRANHAS!V9</f>
        <v>0</v>
      </c>
    </row>
    <row r="10" spans="2:22" ht="12.75">
      <c r="B10" s="28">
        <v>54</v>
      </c>
      <c r="C10" s="24" t="s">
        <v>71</v>
      </c>
      <c r="D10" s="25">
        <f>OLYMPIA!D10+EAGLES!D10+MINERS!D10+PIRANHAS!D10</f>
        <v>3</v>
      </c>
      <c r="E10" s="26">
        <f t="shared" si="0"/>
        <v>0</v>
      </c>
      <c r="F10" s="25">
        <f>OLYMPIA!F10+EAGLES!F10+MINERS!F10+PIRANHAS!F10</f>
        <v>4</v>
      </c>
      <c r="G10" s="25">
        <f>OLYMPIA!G10+EAGLES!G10+MINERS!G10+PIRANHAS!G10</f>
        <v>2</v>
      </c>
      <c r="H10" s="25">
        <f>OLYMPIA!H10+EAGLES!H10+MINERS!H10+PIRANHAS!H10</f>
        <v>0</v>
      </c>
      <c r="I10" s="25">
        <f>OLYMPIA!I10+EAGLES!I10+MINERS!I10+PIRANHAS!I10</f>
        <v>0</v>
      </c>
      <c r="J10" s="25">
        <f>OLYMPIA!J10+EAGLES!J10+MINERS!J10+PIRANHAS!J10</f>
        <v>0</v>
      </c>
      <c r="K10" s="25">
        <f>OLYMPIA!K10+EAGLES!K10+MINERS!K10+PIRANHAS!K10</f>
        <v>0</v>
      </c>
      <c r="L10" s="25">
        <f>OLYMPIA!L10+EAGLES!L10+MINERS!L10+PIRANHAS!L10</f>
        <v>0</v>
      </c>
      <c r="M10" s="25">
        <f>OLYMPIA!M10+EAGLES!M10+MINERS!M10+PIRANHAS!M10</f>
        <v>0</v>
      </c>
      <c r="N10" s="25">
        <f>OLYMPIA!N10+EAGLES!N10+MINERS!N10+PIRANHAS!N10</f>
        <v>2</v>
      </c>
      <c r="O10" s="25">
        <f>OLYMPIA!O10+EAGLES!O10+MINERS!O10+PIRANHAS!O10</f>
        <v>2</v>
      </c>
      <c r="P10" s="30">
        <f t="shared" si="1"/>
        <v>0.5</v>
      </c>
      <c r="Q10" s="25">
        <f>OLYMPIA!Q10+EAGLES!Q10+MINERS!Q10+PIRANHAS!Q10</f>
        <v>1</v>
      </c>
      <c r="R10" s="25">
        <f>OLYMPIA!R10+EAGLES!R10+MINERS!R10+PIRANHAS!R10</f>
        <v>0</v>
      </c>
      <c r="S10" s="25">
        <f>OLYMPIA!S10+EAGLES!S10+MINERS!S10+PIRANHAS!S10</f>
        <v>2</v>
      </c>
      <c r="T10" s="25">
        <f>OLYMPIA!T10+EAGLES!T10+MINERS!T10+PIRANHAS!T10</f>
        <v>1</v>
      </c>
      <c r="U10" s="25">
        <f>OLYMPIA!U10+EAGLES!U10+MINERS!U10+PIRANHAS!U10</f>
        <v>1</v>
      </c>
      <c r="V10" s="29">
        <f>OLYMPIA!V10+EAGLES!V10+MINERS!V10+PIRANHAS!V10</f>
        <v>0</v>
      </c>
    </row>
    <row r="11" spans="2:22" ht="12.75">
      <c r="B11" s="28">
        <v>37</v>
      </c>
      <c r="C11" s="24" t="s">
        <v>67</v>
      </c>
      <c r="D11" s="25">
        <f>OLYMPIA!D11+EAGLES!D11+MINERS!D11+PIRANHAS!D11</f>
        <v>4</v>
      </c>
      <c r="E11" s="26">
        <f t="shared" si="0"/>
        <v>0</v>
      </c>
      <c r="F11" s="25">
        <f>OLYMPIA!F11+EAGLES!F11+MINERS!F11+PIRANHAS!F11</f>
        <v>6</v>
      </c>
      <c r="G11" s="25">
        <f>OLYMPIA!G11+EAGLES!G11+MINERS!G11+PIRANHAS!G11</f>
        <v>3</v>
      </c>
      <c r="H11" s="25">
        <f>OLYMPIA!H11+EAGLES!H11+MINERS!H11+PIRANHAS!H11</f>
        <v>1</v>
      </c>
      <c r="I11" s="25">
        <f>OLYMPIA!I11+EAGLES!I11+MINERS!I11+PIRANHAS!I11</f>
        <v>0</v>
      </c>
      <c r="J11" s="25">
        <f>OLYMPIA!J11+EAGLES!J11+MINERS!J11+PIRANHAS!J11</f>
        <v>0</v>
      </c>
      <c r="K11" s="25">
        <f>OLYMPIA!K11+EAGLES!K11+MINERS!K11+PIRANHAS!K11</f>
        <v>0</v>
      </c>
      <c r="L11" s="25">
        <f>OLYMPIA!L11+EAGLES!L11+MINERS!L11+PIRANHAS!L11</f>
        <v>0</v>
      </c>
      <c r="M11" s="25">
        <f>OLYMPIA!M11+EAGLES!M11+MINERS!M11+PIRANHAS!M11</f>
        <v>0</v>
      </c>
      <c r="N11" s="25">
        <f>OLYMPIA!N11+EAGLES!N11+MINERS!N11+PIRANHAS!N11</f>
        <v>3</v>
      </c>
      <c r="O11" s="25">
        <f>OLYMPIA!O11+EAGLES!O11+MINERS!O11+PIRANHAS!O11</f>
        <v>3</v>
      </c>
      <c r="P11" s="30">
        <f t="shared" si="1"/>
        <v>0.5</v>
      </c>
      <c r="Q11" s="25">
        <f>OLYMPIA!Q11+EAGLES!Q11+MINERS!Q11+PIRANHAS!Q11</f>
        <v>1</v>
      </c>
      <c r="R11" s="25">
        <f>OLYMPIA!R11+EAGLES!R11+MINERS!R11+PIRANHAS!R11</f>
        <v>0</v>
      </c>
      <c r="S11" s="25">
        <f>OLYMPIA!S11+EAGLES!S11+MINERS!S11+PIRANHAS!S11</f>
        <v>2</v>
      </c>
      <c r="T11" s="25">
        <f>OLYMPIA!T11+EAGLES!T11+MINERS!T11+PIRANHAS!T11</f>
        <v>3</v>
      </c>
      <c r="U11" s="25">
        <f>OLYMPIA!U11+EAGLES!U11+MINERS!U11+PIRANHAS!U11</f>
        <v>0</v>
      </c>
      <c r="V11" s="29">
        <f>OLYMPIA!V11+EAGLES!V11+MINERS!V11+PIRANHAS!V11</f>
        <v>0</v>
      </c>
    </row>
    <row r="12" spans="2:22" ht="12.75">
      <c r="B12" s="28">
        <v>15</v>
      </c>
      <c r="C12" s="24" t="s">
        <v>68</v>
      </c>
      <c r="D12" s="25">
        <f>OLYMPIA!D12+EAGLES!D12+MINERS!D12+PIRANHAS!D12</f>
        <v>4</v>
      </c>
      <c r="E12" s="26">
        <f t="shared" si="0"/>
        <v>0</v>
      </c>
      <c r="F12" s="25">
        <f>OLYMPIA!F12+EAGLES!F12+MINERS!F12+PIRANHAS!F12</f>
        <v>5</v>
      </c>
      <c r="G12" s="25">
        <f>OLYMPIA!G12+EAGLES!G12+MINERS!G12+PIRANHAS!G12</f>
        <v>1</v>
      </c>
      <c r="H12" s="25">
        <f>OLYMPIA!H12+EAGLES!H12+MINERS!H12+PIRANHAS!H12</f>
        <v>2</v>
      </c>
      <c r="I12" s="25">
        <f>OLYMPIA!I12+EAGLES!I12+MINERS!I12+PIRANHAS!I12</f>
        <v>0</v>
      </c>
      <c r="J12" s="25">
        <f>OLYMPIA!J12+EAGLES!J12+MINERS!J12+PIRANHAS!J12</f>
        <v>0</v>
      </c>
      <c r="K12" s="25">
        <f>OLYMPIA!K12+EAGLES!K12+MINERS!K12+PIRANHAS!K12</f>
        <v>0</v>
      </c>
      <c r="L12" s="25">
        <f>OLYMPIA!L12+EAGLES!L12+MINERS!L12+PIRANHAS!L12</f>
        <v>0</v>
      </c>
      <c r="M12" s="25">
        <f>OLYMPIA!M12+EAGLES!M12+MINERS!M12+PIRANHAS!M12</f>
        <v>0</v>
      </c>
      <c r="N12" s="25">
        <f>OLYMPIA!N12+EAGLES!N12+MINERS!N12+PIRANHAS!N12</f>
        <v>4</v>
      </c>
      <c r="O12" s="25">
        <f>OLYMPIA!O12+EAGLES!O12+MINERS!O12+PIRANHAS!O12</f>
        <v>4</v>
      </c>
      <c r="P12" s="30">
        <f t="shared" si="1"/>
        <v>0.8</v>
      </c>
      <c r="Q12" s="25">
        <f>OLYMPIA!Q12+EAGLES!Q12+MINERS!Q12+PIRANHAS!Q12</f>
        <v>1</v>
      </c>
      <c r="R12" s="25">
        <f>OLYMPIA!R12+EAGLES!R12+MINERS!R12+PIRANHAS!R12</f>
        <v>0</v>
      </c>
      <c r="S12" s="25">
        <f>OLYMPIA!S12+EAGLES!S12+MINERS!S12+PIRANHAS!S12</f>
        <v>0</v>
      </c>
      <c r="T12" s="25">
        <f>OLYMPIA!T12+EAGLES!T12+MINERS!T12+PIRANHAS!T12</f>
        <v>4</v>
      </c>
      <c r="U12" s="25">
        <f>OLYMPIA!U12+EAGLES!U12+MINERS!U12+PIRANHAS!U12</f>
        <v>0</v>
      </c>
      <c r="V12" s="29">
        <f>OLYMPIA!V12+EAGLES!V12+MINERS!V12+PIRANHAS!V12</f>
        <v>0</v>
      </c>
    </row>
    <row r="13" spans="2:22" ht="12.75">
      <c r="B13" s="28">
        <v>20</v>
      </c>
      <c r="C13" s="24" t="s">
        <v>72</v>
      </c>
      <c r="D13" s="25">
        <f>OLYMPIA!D13+EAGLES!D13+MINERS!D13+PIRANHAS!D13</f>
        <v>4</v>
      </c>
      <c r="E13" s="26">
        <f t="shared" si="0"/>
        <v>0</v>
      </c>
      <c r="F13" s="25">
        <f>OLYMPIA!F13+EAGLES!F13+MINERS!F13+PIRANHAS!F13</f>
        <v>5</v>
      </c>
      <c r="G13" s="25">
        <f>OLYMPIA!G13+EAGLES!G13+MINERS!G13+PIRANHAS!G13</f>
        <v>4</v>
      </c>
      <c r="H13" s="25">
        <f>OLYMPIA!H13+EAGLES!H13+MINERS!H13+PIRANHAS!H13</f>
        <v>1</v>
      </c>
      <c r="I13" s="25">
        <f>OLYMPIA!I13+EAGLES!I13+MINERS!I13+PIRANHAS!I13</f>
        <v>0</v>
      </c>
      <c r="J13" s="25">
        <f>OLYMPIA!J13+EAGLES!J13+MINERS!J13+PIRANHAS!J13</f>
        <v>0</v>
      </c>
      <c r="K13" s="25">
        <f>OLYMPIA!K13+EAGLES!K13+MINERS!K13+PIRANHAS!K13</f>
        <v>0</v>
      </c>
      <c r="L13" s="25">
        <f>OLYMPIA!L13+EAGLES!L13+MINERS!L13+PIRANHAS!L13</f>
        <v>0</v>
      </c>
      <c r="M13" s="25">
        <f>OLYMPIA!M13+EAGLES!M13+MINERS!M13+PIRANHAS!M13</f>
        <v>0</v>
      </c>
      <c r="N13" s="25">
        <f>OLYMPIA!N13+EAGLES!N13+MINERS!N13+PIRANHAS!N13</f>
        <v>1</v>
      </c>
      <c r="O13" s="25">
        <f>OLYMPIA!O13+EAGLES!O13+MINERS!O13+PIRANHAS!O13</f>
        <v>1</v>
      </c>
      <c r="P13" s="30">
        <f t="shared" si="1"/>
        <v>0.2</v>
      </c>
      <c r="Q13" s="25">
        <f>OLYMPIA!Q13+EAGLES!Q13+MINERS!Q13+PIRANHAS!Q13</f>
        <v>0</v>
      </c>
      <c r="R13" s="25">
        <f>OLYMPIA!R13+EAGLES!R13+MINERS!R13+PIRANHAS!R13</f>
        <v>0</v>
      </c>
      <c r="S13" s="25">
        <f>OLYMPIA!S13+EAGLES!S13+MINERS!S13+PIRANHAS!S13</f>
        <v>2</v>
      </c>
      <c r="T13" s="25">
        <f>OLYMPIA!T13+EAGLES!T13+MINERS!T13+PIRANHAS!T13</f>
        <v>1</v>
      </c>
      <c r="U13" s="25">
        <f>OLYMPIA!U13+EAGLES!U13+MINERS!U13+PIRANHAS!U13</f>
        <v>0</v>
      </c>
      <c r="V13" s="29">
        <f>OLYMPIA!V13+EAGLES!V13+MINERS!V13+PIRANHAS!V13</f>
        <v>0</v>
      </c>
    </row>
    <row r="14" spans="2:22" ht="12.75">
      <c r="B14" s="28">
        <v>51</v>
      </c>
      <c r="C14" s="24" t="s">
        <v>73</v>
      </c>
      <c r="D14" s="25">
        <f>OLYMPIA!D14+EAGLES!D14+MINERS!D14+PIRANHAS!D14</f>
        <v>3</v>
      </c>
      <c r="E14" s="26">
        <f t="shared" si="0"/>
        <v>0</v>
      </c>
      <c r="F14" s="25">
        <f>OLYMPIA!F14+EAGLES!F14+MINERS!F14+PIRANHAS!F14</f>
        <v>3</v>
      </c>
      <c r="G14" s="25">
        <f>OLYMPIA!G14+EAGLES!G14+MINERS!G14+PIRANHAS!G14</f>
        <v>1</v>
      </c>
      <c r="H14" s="25">
        <f>OLYMPIA!H14+EAGLES!H14+MINERS!H14+PIRANHAS!H14</f>
        <v>1</v>
      </c>
      <c r="I14" s="25">
        <f>OLYMPIA!I14+EAGLES!I14+MINERS!I14+PIRANHAS!I14</f>
        <v>0</v>
      </c>
      <c r="J14" s="25">
        <f>OLYMPIA!J14+EAGLES!J14+MINERS!J14+PIRANHAS!J14</f>
        <v>0</v>
      </c>
      <c r="K14" s="25">
        <f>OLYMPIA!K14+EAGLES!K14+MINERS!K14+PIRANHAS!K14</f>
        <v>0</v>
      </c>
      <c r="L14" s="25">
        <f>OLYMPIA!L14+EAGLES!L14+MINERS!L14+PIRANHAS!L14</f>
        <v>0</v>
      </c>
      <c r="M14" s="25">
        <f>OLYMPIA!M14+EAGLES!M14+MINERS!M14+PIRANHAS!M14</f>
        <v>0</v>
      </c>
      <c r="N14" s="25">
        <f>OLYMPIA!N14+EAGLES!N14+MINERS!N14+PIRANHAS!N14</f>
        <v>2</v>
      </c>
      <c r="O14" s="25">
        <f>OLYMPIA!O14+EAGLES!O14+MINERS!O14+PIRANHAS!O14</f>
        <v>2</v>
      </c>
      <c r="P14" s="30">
        <f t="shared" si="1"/>
        <v>0.6666666666666666</v>
      </c>
      <c r="Q14" s="25">
        <f>OLYMPIA!Q14+EAGLES!Q14+MINERS!Q14+PIRANHAS!Q14</f>
        <v>1</v>
      </c>
      <c r="R14" s="25">
        <f>OLYMPIA!R14+EAGLES!R14+MINERS!R14+PIRANHAS!R14</f>
        <v>0</v>
      </c>
      <c r="S14" s="25">
        <f>OLYMPIA!S14+EAGLES!S14+MINERS!S14+PIRANHAS!S14</f>
        <v>0</v>
      </c>
      <c r="T14" s="25">
        <f>OLYMPIA!T14+EAGLES!T14+MINERS!T14+PIRANHAS!T14</f>
        <v>1</v>
      </c>
      <c r="U14" s="25">
        <f>OLYMPIA!U14+EAGLES!U14+MINERS!U14+PIRANHAS!U14</f>
        <v>1</v>
      </c>
      <c r="V14" s="29">
        <f>OLYMPIA!V14+EAGLES!V14+MINERS!V14+PIRANHAS!V14</f>
        <v>0</v>
      </c>
    </row>
    <row r="15" spans="2:22" ht="12.75">
      <c r="B15" s="28">
        <v>21</v>
      </c>
      <c r="C15" s="24" t="s">
        <v>70</v>
      </c>
      <c r="D15" s="25">
        <f>OLYMPIA!D15+EAGLES!D15+MINERS!D15+PIRANHAS!D15</f>
        <v>4</v>
      </c>
      <c r="E15" s="26">
        <f t="shared" si="0"/>
        <v>0.25</v>
      </c>
      <c r="F15" s="25">
        <f>OLYMPIA!F15+EAGLES!F15+MINERS!F15+PIRANHAS!F15</f>
        <v>6</v>
      </c>
      <c r="G15" s="25">
        <f>OLYMPIA!G15+EAGLES!G15+MINERS!G15+PIRANHAS!G15</f>
        <v>4</v>
      </c>
      <c r="H15" s="25">
        <f>OLYMPIA!H15+EAGLES!H15+MINERS!H15+PIRANHAS!H15</f>
        <v>1</v>
      </c>
      <c r="I15" s="25">
        <f>OLYMPIA!I15+EAGLES!I15+MINERS!I15+PIRANHAS!I15</f>
        <v>1</v>
      </c>
      <c r="J15" s="25">
        <f>OLYMPIA!J15+EAGLES!J15+MINERS!J15+PIRANHAS!J15</f>
        <v>0</v>
      </c>
      <c r="K15" s="25">
        <f>OLYMPIA!K15+EAGLES!K15+MINERS!K15+PIRANHAS!K15</f>
        <v>0</v>
      </c>
      <c r="L15" s="25">
        <f>OLYMPIA!L15+EAGLES!L15+MINERS!L15+PIRANHAS!L15</f>
        <v>0</v>
      </c>
      <c r="M15" s="25">
        <f>OLYMPIA!M15+EAGLES!M15+MINERS!M15+PIRANHAS!M15</f>
        <v>1</v>
      </c>
      <c r="N15" s="25">
        <f>OLYMPIA!N15+EAGLES!N15+MINERS!N15+PIRANHAS!N15</f>
        <v>3</v>
      </c>
      <c r="O15" s="25">
        <f>OLYMPIA!O15+EAGLES!O15+MINERS!O15+PIRANHAS!O15</f>
        <v>3</v>
      </c>
      <c r="P15" s="30">
        <f t="shared" si="1"/>
        <v>0.5</v>
      </c>
      <c r="Q15" s="25">
        <f>OLYMPIA!Q15+EAGLES!Q15+MINERS!Q15+PIRANHAS!Q15</f>
        <v>1</v>
      </c>
      <c r="R15" s="25">
        <f>OLYMPIA!R15+EAGLES!R15+MINERS!R15+PIRANHAS!R15</f>
        <v>0</v>
      </c>
      <c r="S15" s="25">
        <f>OLYMPIA!S15+EAGLES!S15+MINERS!S15+PIRANHAS!S15</f>
        <v>2</v>
      </c>
      <c r="T15" s="25">
        <f>OLYMPIA!T15+EAGLES!T15+MINERS!T15+PIRANHAS!T15</f>
        <v>1</v>
      </c>
      <c r="U15" s="25">
        <f>OLYMPIA!U15+EAGLES!U15+MINERS!U15+PIRANHAS!U15</f>
        <v>1</v>
      </c>
      <c r="V15" s="29">
        <f>OLYMPIA!V15+EAGLES!V15+MINERS!V15+PIRANHAS!V15</f>
        <v>0</v>
      </c>
    </row>
    <row r="16" spans="2:22" ht="13.5" thickBot="1">
      <c r="B16" s="46">
        <v>93</v>
      </c>
      <c r="C16" s="47" t="s">
        <v>69</v>
      </c>
      <c r="D16" s="48">
        <f>OLYMPIA!D16+EAGLES!D16+MINERS!D16+PIRANHAS!D16</f>
        <v>4</v>
      </c>
      <c r="E16" s="49">
        <f t="shared" si="0"/>
        <v>0.3333333333333333</v>
      </c>
      <c r="F16" s="48">
        <f>OLYMPIA!F16+EAGLES!F16+MINERS!F16+PIRANHAS!F16</f>
        <v>6</v>
      </c>
      <c r="G16" s="48">
        <f>OLYMPIA!G16+EAGLES!G16+MINERS!G16+PIRANHAS!G16</f>
        <v>6</v>
      </c>
      <c r="H16" s="48">
        <f>OLYMPIA!H16+EAGLES!H16+MINERS!H16+PIRANHAS!H16</f>
        <v>1</v>
      </c>
      <c r="I16" s="48">
        <f>OLYMPIA!I16+EAGLES!I16+MINERS!I16+PIRANHAS!I16</f>
        <v>2</v>
      </c>
      <c r="J16" s="48">
        <f>OLYMPIA!J16+EAGLES!J16+MINERS!J16+PIRANHAS!J16</f>
        <v>1</v>
      </c>
      <c r="K16" s="48">
        <f>OLYMPIA!K16+EAGLES!K16+MINERS!K16+PIRANHAS!K16</f>
        <v>0</v>
      </c>
      <c r="L16" s="48">
        <f>OLYMPIA!L16+EAGLES!L16+MINERS!L16+PIRANHAS!L16</f>
        <v>0</v>
      </c>
      <c r="M16" s="48">
        <f>OLYMPIA!M16+EAGLES!M16+MINERS!M16+PIRANHAS!M16</f>
        <v>3</v>
      </c>
      <c r="N16" s="48">
        <f>OLYMPIA!N16+EAGLES!N16+MINERS!N16+PIRANHAS!N16</f>
        <v>3</v>
      </c>
      <c r="O16" s="48">
        <f>OLYMPIA!O16+EAGLES!O16+MINERS!O16+PIRANHAS!O16</f>
        <v>2</v>
      </c>
      <c r="P16" s="90">
        <f t="shared" si="1"/>
        <v>0.3333333333333333</v>
      </c>
      <c r="Q16" s="48">
        <f>OLYMPIA!Q16+EAGLES!Q16+MINERS!Q16+PIRANHAS!Q16</f>
        <v>3</v>
      </c>
      <c r="R16" s="48">
        <f>OLYMPIA!R16+EAGLES!R16+MINERS!R16+PIRANHAS!R16</f>
        <v>0</v>
      </c>
      <c r="S16" s="48">
        <f>OLYMPIA!S16+EAGLES!S16+MINERS!S16+PIRANHAS!S16</f>
        <v>4</v>
      </c>
      <c r="T16" s="48">
        <f>OLYMPIA!T16+EAGLES!T16+MINERS!T16+PIRANHAS!T16</f>
        <v>0</v>
      </c>
      <c r="U16" s="48">
        <f>OLYMPIA!U16+EAGLES!U16+MINERS!U16+PIRANHAS!U16</f>
        <v>0</v>
      </c>
      <c r="V16" s="50">
        <f>OLYMPIA!V16+EAGLES!V16+MINERS!V16+PIRANHAS!V16</f>
        <v>0</v>
      </c>
    </row>
    <row r="17" spans="2:22" ht="13.5" thickBot="1">
      <c r="B17" s="36"/>
      <c r="C17" s="37"/>
      <c r="D17" s="51">
        <f>OLYMPIA!D14+EAGLES!D14+MINERS!D14+PIRANHAS!D17</f>
        <v>4</v>
      </c>
      <c r="E17" s="38">
        <f>I17/G17</f>
        <v>0.12903225806451613</v>
      </c>
      <c r="F17" s="39">
        <f aca="true" t="shared" si="2" ref="F17:O17">SUM(F7:F16)</f>
        <v>51</v>
      </c>
      <c r="G17" s="39">
        <f t="shared" si="2"/>
        <v>31</v>
      </c>
      <c r="H17" s="39">
        <f t="shared" si="2"/>
        <v>11</v>
      </c>
      <c r="I17" s="39">
        <f t="shared" si="2"/>
        <v>4</v>
      </c>
      <c r="J17" s="39">
        <f t="shared" si="2"/>
        <v>1</v>
      </c>
      <c r="K17" s="39">
        <f t="shared" si="2"/>
        <v>0</v>
      </c>
      <c r="L17" s="39">
        <f t="shared" si="2"/>
        <v>0</v>
      </c>
      <c r="M17" s="39">
        <f t="shared" si="2"/>
        <v>5</v>
      </c>
      <c r="N17" s="39">
        <f t="shared" si="2"/>
        <v>25</v>
      </c>
      <c r="O17" s="39">
        <f t="shared" si="2"/>
        <v>24</v>
      </c>
      <c r="P17" s="91">
        <f t="shared" si="1"/>
        <v>0.47058823529411764</v>
      </c>
      <c r="Q17" s="39">
        <f aca="true" t="shared" si="3" ref="Q17:V17">SUM(Q7:Q16)</f>
        <v>11</v>
      </c>
      <c r="R17" s="39">
        <f t="shared" si="3"/>
        <v>0</v>
      </c>
      <c r="S17" s="39">
        <f t="shared" si="3"/>
        <v>20</v>
      </c>
      <c r="T17" s="39">
        <f t="shared" si="3"/>
        <v>17</v>
      </c>
      <c r="U17" s="39">
        <f t="shared" si="3"/>
        <v>3</v>
      </c>
      <c r="V17" s="40">
        <f t="shared" si="3"/>
        <v>0</v>
      </c>
    </row>
    <row r="20" spans="3:4" ht="12.75">
      <c r="C20" s="19" t="s">
        <v>9</v>
      </c>
      <c r="D20" s="20" t="s">
        <v>36</v>
      </c>
    </row>
    <row r="21" spans="3:4" ht="12.75">
      <c r="C21" s="19" t="s">
        <v>19</v>
      </c>
      <c r="D21" s="20" t="s">
        <v>37</v>
      </c>
    </row>
    <row r="22" spans="3:4" ht="12.75">
      <c r="C22" s="19" t="s">
        <v>20</v>
      </c>
      <c r="D22" s="20" t="s">
        <v>81</v>
      </c>
    </row>
    <row r="23" spans="3:4" ht="12.75">
      <c r="C23" s="19" t="s">
        <v>21</v>
      </c>
      <c r="D23" s="20" t="s">
        <v>38</v>
      </c>
    </row>
    <row r="24" spans="3:4" ht="12.75">
      <c r="C24" s="19" t="s">
        <v>22</v>
      </c>
      <c r="D24" s="20" t="s">
        <v>39</v>
      </c>
    </row>
    <row r="25" spans="3:4" ht="12.75">
      <c r="C25" s="19" t="s">
        <v>23</v>
      </c>
      <c r="D25" s="20" t="s">
        <v>40</v>
      </c>
    </row>
    <row r="26" spans="3:4" ht="12.75">
      <c r="C26" s="19" t="s">
        <v>24</v>
      </c>
      <c r="D26" s="20" t="s">
        <v>41</v>
      </c>
    </row>
    <row r="27" spans="3:4" ht="12.75">
      <c r="C27" s="19" t="s">
        <v>25</v>
      </c>
      <c r="D27" s="20" t="s">
        <v>42</v>
      </c>
    </row>
    <row r="28" spans="3:4" ht="12.75">
      <c r="C28" s="19" t="s">
        <v>26</v>
      </c>
      <c r="D28" s="20" t="s">
        <v>43</v>
      </c>
    </row>
    <row r="29" spans="3:4" ht="12.75">
      <c r="C29" s="19" t="s">
        <v>27</v>
      </c>
      <c r="D29" s="20" t="s">
        <v>44</v>
      </c>
    </row>
    <row r="30" spans="3:4" ht="12.75">
      <c r="C30" s="19" t="s">
        <v>28</v>
      </c>
      <c r="D30" s="20" t="s">
        <v>80</v>
      </c>
    </row>
    <row r="31" spans="3:4" ht="12.75">
      <c r="C31" s="19" t="s">
        <v>29</v>
      </c>
      <c r="D31" s="20" t="s">
        <v>82</v>
      </c>
    </row>
    <row r="32" spans="3:4" ht="12.75">
      <c r="C32" s="19" t="s">
        <v>30</v>
      </c>
      <c r="D32" s="20" t="s">
        <v>83</v>
      </c>
    </row>
    <row r="33" spans="3:4" ht="12.75">
      <c r="C33" s="19" t="s">
        <v>31</v>
      </c>
      <c r="D33" s="20" t="s">
        <v>45</v>
      </c>
    </row>
    <row r="34" spans="3:4" ht="12.75">
      <c r="C34" s="19" t="s">
        <v>32</v>
      </c>
      <c r="D34" s="20" t="s">
        <v>46</v>
      </c>
    </row>
    <row r="35" spans="3:4" ht="12.75">
      <c r="C35" s="19" t="s">
        <v>47</v>
      </c>
      <c r="D35" s="20" t="s">
        <v>48</v>
      </c>
    </row>
    <row r="36" spans="3:4" ht="12.75">
      <c r="C36" s="19" t="s">
        <v>34</v>
      </c>
      <c r="D36" s="20" t="s">
        <v>84</v>
      </c>
    </row>
    <row r="37" spans="3:4" ht="12.75">
      <c r="C37" s="19" t="s">
        <v>79</v>
      </c>
      <c r="D37" s="20" t="s">
        <v>85</v>
      </c>
    </row>
    <row r="38" spans="3:4" ht="12.75">
      <c r="C38" s="19" t="s">
        <v>49</v>
      </c>
      <c r="D38" s="20" t="s">
        <v>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showGridLines="0" zoomScalePageLayoutView="0" workbookViewId="0" topLeftCell="A1">
      <selection activeCell="P6" sqref="P6:P17"/>
    </sheetView>
  </sheetViews>
  <sheetFormatPr defaultColWidth="9.140625" defaultRowHeight="12.75"/>
  <cols>
    <col min="1" max="1" width="3.421875" style="20" customWidth="1"/>
    <col min="2" max="2" width="4.421875" style="20" customWidth="1"/>
    <col min="3" max="3" width="16.28125" style="20" bestFit="1" customWidth="1"/>
    <col min="4" max="4" width="5.00390625" style="20" customWidth="1"/>
    <col min="5" max="5" width="7.28125" style="20" customWidth="1"/>
    <col min="6" max="15" width="5.00390625" style="20" customWidth="1"/>
    <col min="16" max="16" width="7.28125" style="20" customWidth="1"/>
    <col min="17" max="22" width="5.00390625" style="20" customWidth="1"/>
    <col min="23" max="16384" width="9.140625" style="20" customWidth="1"/>
  </cols>
  <sheetData>
    <row r="2" ht="12.75">
      <c r="B2" s="21" t="s">
        <v>62</v>
      </c>
    </row>
    <row r="3" spans="2:4" ht="12.75">
      <c r="B3" s="21" t="s">
        <v>51</v>
      </c>
      <c r="D3" s="19" t="s">
        <v>74</v>
      </c>
    </row>
    <row r="4" ht="12.75">
      <c r="B4" s="21" t="s">
        <v>63</v>
      </c>
    </row>
    <row r="5" ht="13.5" thickBot="1">
      <c r="AB5" s="23"/>
    </row>
    <row r="6" spans="2:22" ht="13.5" thickBot="1">
      <c r="B6" s="32" t="s">
        <v>17</v>
      </c>
      <c r="C6" s="33" t="s">
        <v>18</v>
      </c>
      <c r="D6" s="34" t="s">
        <v>9</v>
      </c>
      <c r="E6" s="34" t="s">
        <v>19</v>
      </c>
      <c r="F6" s="34" t="s">
        <v>20</v>
      </c>
      <c r="G6" s="34" t="s">
        <v>21</v>
      </c>
      <c r="H6" s="34" t="s">
        <v>22</v>
      </c>
      <c r="I6" s="34" t="s">
        <v>23</v>
      </c>
      <c r="J6" s="34" t="s">
        <v>24</v>
      </c>
      <c r="K6" s="34" t="s">
        <v>25</v>
      </c>
      <c r="L6" s="34" t="s">
        <v>26</v>
      </c>
      <c r="M6" s="34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32</v>
      </c>
      <c r="S6" s="34" t="s">
        <v>33</v>
      </c>
      <c r="T6" s="34" t="s">
        <v>34</v>
      </c>
      <c r="U6" s="71" t="s">
        <v>79</v>
      </c>
      <c r="V6" s="35" t="s">
        <v>35</v>
      </c>
    </row>
    <row r="7" spans="2:22" ht="12.75">
      <c r="B7" s="41">
        <v>1</v>
      </c>
      <c r="C7" s="42" t="s">
        <v>64</v>
      </c>
      <c r="D7" s="43">
        <v>1</v>
      </c>
      <c r="E7" s="53">
        <f>I7/G7</f>
        <v>0</v>
      </c>
      <c r="F7" s="54">
        <f>G7+R7+T7+U7</f>
        <v>2</v>
      </c>
      <c r="G7" s="43">
        <v>1</v>
      </c>
      <c r="H7" s="43">
        <v>1</v>
      </c>
      <c r="I7" s="43">
        <v>0</v>
      </c>
      <c r="J7" s="43">
        <v>0</v>
      </c>
      <c r="K7" s="43">
        <v>0</v>
      </c>
      <c r="L7" s="43">
        <v>0</v>
      </c>
      <c r="M7" s="43">
        <f>I7+J7+(2*K7)+(3*L7)</f>
        <v>0</v>
      </c>
      <c r="N7" s="43">
        <f>M7+T7+U7</f>
        <v>1</v>
      </c>
      <c r="O7" s="43">
        <f>I7+T7+U7</f>
        <v>1</v>
      </c>
      <c r="P7" s="53">
        <f>O7/(G7+T7+U7)</f>
        <v>0.5</v>
      </c>
      <c r="Q7" s="43">
        <v>1</v>
      </c>
      <c r="R7" s="43">
        <v>0</v>
      </c>
      <c r="S7" s="43">
        <v>1</v>
      </c>
      <c r="T7" s="43">
        <v>1</v>
      </c>
      <c r="U7" s="43">
        <v>0</v>
      </c>
      <c r="V7" s="45">
        <v>0</v>
      </c>
    </row>
    <row r="8" spans="2:22" ht="12.75">
      <c r="B8" s="28">
        <v>68</v>
      </c>
      <c r="C8" s="24" t="s">
        <v>65</v>
      </c>
      <c r="D8" s="25">
        <v>1</v>
      </c>
      <c r="E8" s="79" t="e">
        <f aca="true" t="shared" si="0" ref="E8:E16">I8/G8</f>
        <v>#DIV/0!</v>
      </c>
      <c r="F8" s="31">
        <f aca="true" t="shared" si="1" ref="F8:F17">G8+R8+T8+U8</f>
        <v>1</v>
      </c>
      <c r="G8" s="25">
        <v>0</v>
      </c>
      <c r="H8" s="25">
        <v>1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2" ref="M8:M16">I8+J8+(2*K8)+(3*L8)</f>
        <v>0</v>
      </c>
      <c r="N8" s="25">
        <f aca="true" t="shared" si="3" ref="N8:N17">M8+T8+U8</f>
        <v>1</v>
      </c>
      <c r="O8" s="25">
        <f aca="true" t="shared" si="4" ref="O8:O16">I8+T8+U8</f>
        <v>1</v>
      </c>
      <c r="P8" s="30">
        <f aca="true" t="shared" si="5" ref="P8:P17">O8/(G8+T8+U8)</f>
        <v>1</v>
      </c>
      <c r="Q8" s="25">
        <v>0</v>
      </c>
      <c r="R8" s="25">
        <v>0</v>
      </c>
      <c r="S8" s="25">
        <v>0</v>
      </c>
      <c r="T8" s="25">
        <v>1</v>
      </c>
      <c r="U8" s="25">
        <v>0</v>
      </c>
      <c r="V8" s="29">
        <v>0</v>
      </c>
    </row>
    <row r="9" spans="2:22" ht="12.75">
      <c r="B9" s="28">
        <v>24</v>
      </c>
      <c r="C9" s="24" t="s">
        <v>66</v>
      </c>
      <c r="D9" s="25">
        <v>1</v>
      </c>
      <c r="E9" s="26">
        <f t="shared" si="0"/>
        <v>0</v>
      </c>
      <c r="F9" s="31">
        <f t="shared" si="1"/>
        <v>1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f t="shared" si="2"/>
        <v>0</v>
      </c>
      <c r="N9" s="25">
        <f t="shared" si="3"/>
        <v>0</v>
      </c>
      <c r="O9" s="25">
        <f t="shared" si="4"/>
        <v>0</v>
      </c>
      <c r="P9" s="30">
        <f t="shared" si="5"/>
        <v>0</v>
      </c>
      <c r="Q9" s="25">
        <v>0</v>
      </c>
      <c r="R9" s="25">
        <v>0</v>
      </c>
      <c r="S9" s="25">
        <v>1</v>
      </c>
      <c r="T9" s="25">
        <v>0</v>
      </c>
      <c r="U9" s="25">
        <v>0</v>
      </c>
      <c r="V9" s="29">
        <v>0</v>
      </c>
    </row>
    <row r="10" spans="2:22" ht="12.75">
      <c r="B10" s="28">
        <v>54</v>
      </c>
      <c r="C10" s="24" t="s">
        <v>71</v>
      </c>
      <c r="D10" s="75"/>
      <c r="E10" s="76" t="e">
        <f t="shared" si="0"/>
        <v>#DIV/0!</v>
      </c>
      <c r="F10" s="94">
        <f t="shared" si="1"/>
        <v>0</v>
      </c>
      <c r="G10" s="75"/>
      <c r="H10" s="75"/>
      <c r="I10" s="75"/>
      <c r="J10" s="75"/>
      <c r="K10" s="75"/>
      <c r="L10" s="75"/>
      <c r="M10" s="77">
        <f t="shared" si="2"/>
        <v>0</v>
      </c>
      <c r="N10" s="75">
        <f t="shared" si="3"/>
        <v>0</v>
      </c>
      <c r="O10" s="75">
        <f t="shared" si="4"/>
        <v>0</v>
      </c>
      <c r="P10" s="79" t="e">
        <f t="shared" si="5"/>
        <v>#DIV/0!</v>
      </c>
      <c r="Q10" s="75"/>
      <c r="R10" s="75"/>
      <c r="S10" s="75"/>
      <c r="T10" s="75"/>
      <c r="U10" s="75"/>
      <c r="V10" s="78"/>
    </row>
    <row r="11" spans="2:22" ht="12.75">
      <c r="B11" s="28">
        <v>37</v>
      </c>
      <c r="C11" s="24" t="s">
        <v>67</v>
      </c>
      <c r="D11" s="25">
        <v>1</v>
      </c>
      <c r="E11" s="76" t="e">
        <f t="shared" si="0"/>
        <v>#DIV/0!</v>
      </c>
      <c r="F11" s="31">
        <f t="shared" si="1"/>
        <v>1</v>
      </c>
      <c r="G11" s="25">
        <v>0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7">
        <f t="shared" si="2"/>
        <v>0</v>
      </c>
      <c r="N11" s="25">
        <f t="shared" si="3"/>
        <v>1</v>
      </c>
      <c r="O11" s="25">
        <f t="shared" si="4"/>
        <v>1</v>
      </c>
      <c r="P11" s="30">
        <f t="shared" si="5"/>
        <v>1</v>
      </c>
      <c r="Q11" s="25">
        <v>0</v>
      </c>
      <c r="R11" s="25">
        <v>0</v>
      </c>
      <c r="S11" s="25">
        <v>0</v>
      </c>
      <c r="T11" s="25">
        <v>1</v>
      </c>
      <c r="U11" s="25">
        <v>0</v>
      </c>
      <c r="V11" s="29">
        <v>0</v>
      </c>
    </row>
    <row r="12" spans="2:22" ht="12.75">
      <c r="B12" s="28">
        <v>15</v>
      </c>
      <c r="C12" s="24" t="s">
        <v>68</v>
      </c>
      <c r="D12" s="25">
        <v>1</v>
      </c>
      <c r="E12" s="26">
        <f t="shared" si="0"/>
        <v>0</v>
      </c>
      <c r="F12" s="31">
        <f t="shared" si="1"/>
        <v>2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7">
        <f t="shared" si="2"/>
        <v>0</v>
      </c>
      <c r="N12" s="25">
        <f t="shared" si="3"/>
        <v>1</v>
      </c>
      <c r="O12" s="25">
        <f t="shared" si="4"/>
        <v>1</v>
      </c>
      <c r="P12" s="30">
        <f t="shared" si="5"/>
        <v>0.5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9">
        <v>0</v>
      </c>
    </row>
    <row r="13" spans="2:22" ht="12.75">
      <c r="B13" s="28">
        <v>20</v>
      </c>
      <c r="C13" s="24" t="s">
        <v>72</v>
      </c>
      <c r="D13" s="25">
        <v>1</v>
      </c>
      <c r="E13" s="76" t="e">
        <f t="shared" si="0"/>
        <v>#DIV/0!</v>
      </c>
      <c r="F13" s="31">
        <f t="shared" si="1"/>
        <v>1</v>
      </c>
      <c r="G13" s="25">
        <v>0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7">
        <f t="shared" si="2"/>
        <v>0</v>
      </c>
      <c r="N13" s="25">
        <f t="shared" si="3"/>
        <v>1</v>
      </c>
      <c r="O13" s="25">
        <f t="shared" si="4"/>
        <v>1</v>
      </c>
      <c r="P13" s="30">
        <f t="shared" si="5"/>
        <v>1</v>
      </c>
      <c r="Q13" s="25">
        <v>0</v>
      </c>
      <c r="R13" s="25">
        <v>0</v>
      </c>
      <c r="S13" s="25">
        <v>0</v>
      </c>
      <c r="T13" s="25">
        <v>1</v>
      </c>
      <c r="U13" s="25">
        <v>0</v>
      </c>
      <c r="V13" s="29">
        <v>0</v>
      </c>
    </row>
    <row r="14" spans="2:22" ht="12.75">
      <c r="B14" s="28">
        <v>51</v>
      </c>
      <c r="C14" s="24" t="s">
        <v>73</v>
      </c>
      <c r="D14" s="25">
        <v>1</v>
      </c>
      <c r="E14" s="76" t="e">
        <f t="shared" si="0"/>
        <v>#DIV/0!</v>
      </c>
      <c r="F14" s="31">
        <f t="shared" si="1"/>
        <v>1</v>
      </c>
      <c r="G14" s="25">
        <v>0</v>
      </c>
      <c r="H14" s="25">
        <v>1</v>
      </c>
      <c r="I14" s="25">
        <v>0</v>
      </c>
      <c r="J14" s="25">
        <v>0</v>
      </c>
      <c r="K14" s="25">
        <v>0</v>
      </c>
      <c r="L14" s="25">
        <v>0</v>
      </c>
      <c r="M14" s="27">
        <f t="shared" si="2"/>
        <v>0</v>
      </c>
      <c r="N14" s="25">
        <f t="shared" si="3"/>
        <v>1</v>
      </c>
      <c r="O14" s="25">
        <f t="shared" si="4"/>
        <v>1</v>
      </c>
      <c r="P14" s="30">
        <f t="shared" si="5"/>
        <v>1</v>
      </c>
      <c r="Q14" s="25">
        <v>1</v>
      </c>
      <c r="R14" s="25">
        <v>0</v>
      </c>
      <c r="S14" s="25">
        <v>0</v>
      </c>
      <c r="T14" s="25">
        <v>0</v>
      </c>
      <c r="U14" s="25">
        <v>1</v>
      </c>
      <c r="V14" s="29">
        <v>0</v>
      </c>
    </row>
    <row r="15" spans="2:22" ht="12.75">
      <c r="B15" s="28">
        <v>21</v>
      </c>
      <c r="C15" s="24" t="s">
        <v>70</v>
      </c>
      <c r="D15" s="25">
        <v>1</v>
      </c>
      <c r="E15" s="26">
        <f t="shared" si="0"/>
        <v>0</v>
      </c>
      <c r="F15" s="31">
        <f t="shared" si="1"/>
        <v>1</v>
      </c>
      <c r="G15" s="25">
        <v>1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7">
        <f t="shared" si="2"/>
        <v>0</v>
      </c>
      <c r="N15" s="25">
        <f t="shared" si="3"/>
        <v>0</v>
      </c>
      <c r="O15" s="25">
        <f t="shared" si="4"/>
        <v>0</v>
      </c>
      <c r="P15" s="30">
        <f t="shared" si="5"/>
        <v>0</v>
      </c>
      <c r="Q15" s="25">
        <v>0</v>
      </c>
      <c r="R15" s="25">
        <v>0</v>
      </c>
      <c r="S15" s="25">
        <v>1</v>
      </c>
      <c r="T15" s="25">
        <v>0</v>
      </c>
      <c r="U15" s="25">
        <v>0</v>
      </c>
      <c r="V15" s="29">
        <v>0</v>
      </c>
    </row>
    <row r="16" spans="2:22" ht="13.5" thickBot="1">
      <c r="B16" s="46">
        <v>93</v>
      </c>
      <c r="C16" s="47" t="s">
        <v>69</v>
      </c>
      <c r="D16" s="48">
        <v>1</v>
      </c>
      <c r="E16" s="49">
        <f t="shared" si="0"/>
        <v>0.5</v>
      </c>
      <c r="F16" s="92">
        <f t="shared" si="1"/>
        <v>2</v>
      </c>
      <c r="G16" s="48">
        <v>2</v>
      </c>
      <c r="H16" s="48">
        <v>0</v>
      </c>
      <c r="I16" s="48">
        <v>1</v>
      </c>
      <c r="J16" s="48">
        <v>1</v>
      </c>
      <c r="K16" s="48">
        <v>0</v>
      </c>
      <c r="L16" s="48">
        <v>0</v>
      </c>
      <c r="M16" s="55">
        <f t="shared" si="2"/>
        <v>2</v>
      </c>
      <c r="N16" s="48">
        <f t="shared" si="3"/>
        <v>2</v>
      </c>
      <c r="O16" s="48">
        <f t="shared" si="4"/>
        <v>1</v>
      </c>
      <c r="P16" s="90">
        <f t="shared" si="5"/>
        <v>0.5</v>
      </c>
      <c r="Q16" s="48">
        <v>2</v>
      </c>
      <c r="R16" s="48">
        <v>0</v>
      </c>
      <c r="S16" s="48">
        <v>1</v>
      </c>
      <c r="T16" s="48">
        <v>0</v>
      </c>
      <c r="U16" s="48">
        <v>0</v>
      </c>
      <c r="V16" s="50">
        <v>0</v>
      </c>
    </row>
    <row r="17" spans="2:22" ht="13.5" thickBot="1">
      <c r="B17" s="36"/>
      <c r="C17" s="37"/>
      <c r="D17" s="37">
        <v>1</v>
      </c>
      <c r="E17" s="38">
        <f>I17/G17</f>
        <v>0.16666666666666666</v>
      </c>
      <c r="F17" s="93">
        <f t="shared" si="1"/>
        <v>12</v>
      </c>
      <c r="G17" s="37">
        <f aca="true" t="shared" si="6" ref="G17:M17">SUM(G7:G16)</f>
        <v>6</v>
      </c>
      <c r="H17" s="37">
        <f t="shared" si="6"/>
        <v>5</v>
      </c>
      <c r="I17" s="37">
        <f t="shared" si="6"/>
        <v>1</v>
      </c>
      <c r="J17" s="37">
        <f t="shared" si="6"/>
        <v>1</v>
      </c>
      <c r="K17" s="37">
        <f t="shared" si="6"/>
        <v>0</v>
      </c>
      <c r="L17" s="37">
        <f t="shared" si="6"/>
        <v>0</v>
      </c>
      <c r="M17" s="37">
        <f t="shared" si="6"/>
        <v>2</v>
      </c>
      <c r="N17" s="51">
        <f t="shared" si="3"/>
        <v>8</v>
      </c>
      <c r="O17" s="51">
        <f>I17+T17+U17</f>
        <v>7</v>
      </c>
      <c r="P17" s="91">
        <f t="shared" si="5"/>
        <v>0.5833333333333334</v>
      </c>
      <c r="Q17" s="37">
        <f aca="true" t="shared" si="7" ref="Q17:V17">SUM(Q7:Q16)</f>
        <v>5</v>
      </c>
      <c r="R17" s="37">
        <f t="shared" si="7"/>
        <v>0</v>
      </c>
      <c r="S17" s="37">
        <f t="shared" si="7"/>
        <v>4</v>
      </c>
      <c r="T17" s="37">
        <f t="shared" si="7"/>
        <v>5</v>
      </c>
      <c r="U17" s="37">
        <f t="shared" si="7"/>
        <v>1</v>
      </c>
      <c r="V17" s="52">
        <f t="shared" si="7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24"/>
  <sheetViews>
    <sheetView showGridLines="0" zoomScalePageLayoutView="0" workbookViewId="0" topLeftCell="A1">
      <selection activeCell="I22" sqref="I22"/>
    </sheetView>
  </sheetViews>
  <sheetFormatPr defaultColWidth="9.140625" defaultRowHeight="12.75"/>
  <cols>
    <col min="1" max="1" width="3.421875" style="20" customWidth="1"/>
    <col min="2" max="2" width="4.421875" style="20" customWidth="1"/>
    <col min="3" max="3" width="16.28125" style="20" bestFit="1" customWidth="1"/>
    <col min="4" max="4" width="5.00390625" style="20" customWidth="1"/>
    <col min="5" max="5" width="7.28125" style="20" customWidth="1"/>
    <col min="6" max="15" width="5.00390625" style="20" customWidth="1"/>
    <col min="16" max="16" width="7.28125" style="20" customWidth="1"/>
    <col min="17" max="22" width="5.00390625" style="20" customWidth="1"/>
    <col min="23" max="16384" width="9.140625" style="20" customWidth="1"/>
  </cols>
  <sheetData>
    <row r="2" ht="12.75">
      <c r="B2" s="21" t="s">
        <v>62</v>
      </c>
    </row>
    <row r="3" spans="2:4" ht="12.75">
      <c r="B3" s="21" t="s">
        <v>52</v>
      </c>
      <c r="D3" s="19" t="s">
        <v>75</v>
      </c>
    </row>
    <row r="4" ht="12.75">
      <c r="B4" s="21" t="s">
        <v>63</v>
      </c>
    </row>
    <row r="5" ht="13.5" thickBot="1">
      <c r="AB5" s="23"/>
    </row>
    <row r="6" spans="2:22" ht="13.5" thickBot="1">
      <c r="B6" s="32" t="s">
        <v>17</v>
      </c>
      <c r="C6" s="33" t="s">
        <v>18</v>
      </c>
      <c r="D6" s="34" t="s">
        <v>9</v>
      </c>
      <c r="E6" s="34" t="s">
        <v>19</v>
      </c>
      <c r="F6" s="34" t="s">
        <v>20</v>
      </c>
      <c r="G6" s="34" t="s">
        <v>21</v>
      </c>
      <c r="H6" s="34" t="s">
        <v>22</v>
      </c>
      <c r="I6" s="34" t="s">
        <v>23</v>
      </c>
      <c r="J6" s="34" t="s">
        <v>24</v>
      </c>
      <c r="K6" s="34" t="s">
        <v>25</v>
      </c>
      <c r="L6" s="34" t="s">
        <v>26</v>
      </c>
      <c r="M6" s="34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32</v>
      </c>
      <c r="S6" s="34" t="s">
        <v>33</v>
      </c>
      <c r="T6" s="34" t="s">
        <v>34</v>
      </c>
      <c r="U6" s="71" t="s">
        <v>79</v>
      </c>
      <c r="V6" s="35" t="s">
        <v>35</v>
      </c>
    </row>
    <row r="7" spans="2:22" ht="12.75">
      <c r="B7" s="41">
        <v>1</v>
      </c>
      <c r="C7" s="42" t="s">
        <v>64</v>
      </c>
      <c r="D7" s="43">
        <v>1</v>
      </c>
      <c r="E7" s="53">
        <f>I7/G7</f>
        <v>0</v>
      </c>
      <c r="F7" s="54">
        <f>G7+R7+T7+U7</f>
        <v>1</v>
      </c>
      <c r="G7" s="43">
        <v>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f>I7+J7+(2*K7)+(3*L7)</f>
        <v>0</v>
      </c>
      <c r="N7" s="43">
        <f>M7+T7+U7</f>
        <v>0</v>
      </c>
      <c r="O7" s="43">
        <f>I7+T7+U7</f>
        <v>0</v>
      </c>
      <c r="P7" s="53">
        <f>O7/(G7+T7+U7)</f>
        <v>0</v>
      </c>
      <c r="Q7" s="43">
        <v>0</v>
      </c>
      <c r="R7" s="43">
        <v>0</v>
      </c>
      <c r="S7" s="43">
        <v>1</v>
      </c>
      <c r="T7" s="43">
        <v>0</v>
      </c>
      <c r="U7" s="72">
        <v>0</v>
      </c>
      <c r="V7" s="45">
        <v>0</v>
      </c>
    </row>
    <row r="8" spans="2:22" ht="12.75">
      <c r="B8" s="28">
        <v>68</v>
      </c>
      <c r="C8" s="24" t="s">
        <v>65</v>
      </c>
      <c r="D8" s="25">
        <v>1</v>
      </c>
      <c r="E8" s="30">
        <f aca="true" t="shared" si="0" ref="E8:E16">I8/G8</f>
        <v>0.5</v>
      </c>
      <c r="F8" s="31">
        <f aca="true" t="shared" si="1" ref="F8:F17">G8+R8+T8+U8</f>
        <v>2</v>
      </c>
      <c r="G8" s="25">
        <v>2</v>
      </c>
      <c r="H8" s="25">
        <v>0</v>
      </c>
      <c r="I8" s="25">
        <v>1</v>
      </c>
      <c r="J8" s="25">
        <v>0</v>
      </c>
      <c r="K8" s="25">
        <v>0</v>
      </c>
      <c r="L8" s="25">
        <v>0</v>
      </c>
      <c r="M8" s="25">
        <f aca="true" t="shared" si="2" ref="M8:M16">I8+J8+(2*K8)+(3*L8)</f>
        <v>1</v>
      </c>
      <c r="N8" s="25">
        <f aca="true" t="shared" si="3" ref="N8:N17">M8+T8+U8</f>
        <v>1</v>
      </c>
      <c r="O8" s="25">
        <f aca="true" t="shared" si="4" ref="O8:O16">I8+T8+U8</f>
        <v>1</v>
      </c>
      <c r="P8" s="30">
        <f aca="true" t="shared" si="5" ref="P8:P17">O8/(G8+T8+U8)</f>
        <v>0.5</v>
      </c>
      <c r="Q8" s="25">
        <v>1</v>
      </c>
      <c r="R8" s="25">
        <v>0</v>
      </c>
      <c r="S8" s="25">
        <v>1</v>
      </c>
      <c r="T8" s="25">
        <v>0</v>
      </c>
      <c r="U8" s="73">
        <v>0</v>
      </c>
      <c r="V8" s="29">
        <v>0</v>
      </c>
    </row>
    <row r="9" spans="2:22" ht="12.75">
      <c r="B9" s="28">
        <v>24</v>
      </c>
      <c r="C9" s="24" t="s">
        <v>66</v>
      </c>
      <c r="D9" s="25">
        <v>1</v>
      </c>
      <c r="E9" s="26">
        <f t="shared" si="0"/>
        <v>0</v>
      </c>
      <c r="F9" s="31">
        <f t="shared" si="1"/>
        <v>1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f t="shared" si="2"/>
        <v>0</v>
      </c>
      <c r="N9" s="25">
        <f t="shared" si="3"/>
        <v>0</v>
      </c>
      <c r="O9" s="25">
        <f t="shared" si="4"/>
        <v>0</v>
      </c>
      <c r="P9" s="30">
        <f t="shared" si="5"/>
        <v>0</v>
      </c>
      <c r="Q9" s="25">
        <v>0</v>
      </c>
      <c r="R9" s="25">
        <v>0</v>
      </c>
      <c r="S9" s="25">
        <v>0</v>
      </c>
      <c r="T9" s="25">
        <v>0</v>
      </c>
      <c r="U9" s="73">
        <v>0</v>
      </c>
      <c r="V9" s="29">
        <v>0</v>
      </c>
    </row>
    <row r="10" spans="2:22" ht="12.75">
      <c r="B10" s="28">
        <v>54</v>
      </c>
      <c r="C10" s="24" t="s">
        <v>71</v>
      </c>
      <c r="D10" s="25">
        <v>1</v>
      </c>
      <c r="E10" s="76" t="e">
        <f t="shared" si="0"/>
        <v>#DIV/0!</v>
      </c>
      <c r="F10" s="31">
        <f t="shared" si="1"/>
        <v>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7">
        <f t="shared" si="2"/>
        <v>0</v>
      </c>
      <c r="N10" s="25">
        <f t="shared" si="3"/>
        <v>1</v>
      </c>
      <c r="O10" s="25">
        <f t="shared" si="4"/>
        <v>1</v>
      </c>
      <c r="P10" s="30">
        <f t="shared" si="5"/>
        <v>1</v>
      </c>
      <c r="Q10" s="25">
        <v>0</v>
      </c>
      <c r="R10" s="25">
        <v>0</v>
      </c>
      <c r="S10" s="25">
        <v>0</v>
      </c>
      <c r="T10" s="25">
        <v>0</v>
      </c>
      <c r="U10" s="73">
        <v>1</v>
      </c>
      <c r="V10" s="29">
        <v>0</v>
      </c>
    </row>
    <row r="11" spans="2:22" ht="12.75">
      <c r="B11" s="28">
        <v>37</v>
      </c>
      <c r="C11" s="24" t="s">
        <v>67</v>
      </c>
      <c r="D11" s="25">
        <v>1</v>
      </c>
      <c r="E11" s="26">
        <f t="shared" si="0"/>
        <v>0</v>
      </c>
      <c r="F11" s="31">
        <f t="shared" si="1"/>
        <v>2</v>
      </c>
      <c r="G11" s="25">
        <v>2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7">
        <f t="shared" si="2"/>
        <v>0</v>
      </c>
      <c r="N11" s="25">
        <f t="shared" si="3"/>
        <v>0</v>
      </c>
      <c r="O11" s="25">
        <f t="shared" si="4"/>
        <v>0</v>
      </c>
      <c r="P11" s="30">
        <f t="shared" si="5"/>
        <v>0</v>
      </c>
      <c r="Q11" s="25">
        <v>0</v>
      </c>
      <c r="R11" s="25">
        <v>0</v>
      </c>
      <c r="S11" s="25">
        <v>1</v>
      </c>
      <c r="T11" s="25">
        <v>0</v>
      </c>
      <c r="U11" s="73">
        <v>0</v>
      </c>
      <c r="V11" s="29">
        <v>0</v>
      </c>
    </row>
    <row r="12" spans="2:22" ht="12.75">
      <c r="B12" s="28">
        <v>15</v>
      </c>
      <c r="C12" s="24" t="s">
        <v>68</v>
      </c>
      <c r="D12" s="25">
        <v>1</v>
      </c>
      <c r="E12" s="76" t="e">
        <f t="shared" si="0"/>
        <v>#DIV/0!</v>
      </c>
      <c r="F12" s="31">
        <f t="shared" si="1"/>
        <v>1</v>
      </c>
      <c r="G12" s="25">
        <v>0</v>
      </c>
      <c r="H12" s="25">
        <v>1</v>
      </c>
      <c r="I12" s="25">
        <v>0</v>
      </c>
      <c r="J12" s="25">
        <v>0</v>
      </c>
      <c r="K12" s="25">
        <v>0</v>
      </c>
      <c r="L12" s="25">
        <v>0</v>
      </c>
      <c r="M12" s="27">
        <f t="shared" si="2"/>
        <v>0</v>
      </c>
      <c r="N12" s="25">
        <f t="shared" si="3"/>
        <v>1</v>
      </c>
      <c r="O12" s="25">
        <f t="shared" si="4"/>
        <v>1</v>
      </c>
      <c r="P12" s="30">
        <f t="shared" si="5"/>
        <v>1</v>
      </c>
      <c r="Q12" s="25">
        <v>0</v>
      </c>
      <c r="R12" s="25">
        <v>0</v>
      </c>
      <c r="S12" s="25">
        <v>0</v>
      </c>
      <c r="T12" s="25">
        <v>1</v>
      </c>
      <c r="U12" s="73">
        <v>0</v>
      </c>
      <c r="V12" s="29">
        <v>0</v>
      </c>
    </row>
    <row r="13" spans="2:22" ht="12.75">
      <c r="B13" s="28">
        <v>20</v>
      </c>
      <c r="C13" s="24" t="s">
        <v>72</v>
      </c>
      <c r="D13" s="25">
        <v>1</v>
      </c>
      <c r="E13" s="26">
        <f t="shared" si="0"/>
        <v>0</v>
      </c>
      <c r="F13" s="31">
        <f t="shared" si="1"/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7">
        <f t="shared" si="2"/>
        <v>0</v>
      </c>
      <c r="N13" s="25">
        <f t="shared" si="3"/>
        <v>0</v>
      </c>
      <c r="O13" s="25">
        <f t="shared" si="4"/>
        <v>0</v>
      </c>
      <c r="P13" s="30">
        <f t="shared" si="5"/>
        <v>0</v>
      </c>
      <c r="Q13" s="25">
        <v>0</v>
      </c>
      <c r="R13" s="25">
        <v>0</v>
      </c>
      <c r="S13" s="25">
        <v>1</v>
      </c>
      <c r="T13" s="25">
        <v>0</v>
      </c>
      <c r="U13" s="73">
        <v>0</v>
      </c>
      <c r="V13" s="29">
        <v>0</v>
      </c>
    </row>
    <row r="14" spans="2:22" ht="12.75">
      <c r="B14" s="28">
        <v>51</v>
      </c>
      <c r="C14" s="24" t="s">
        <v>73</v>
      </c>
      <c r="D14" s="25">
        <v>1</v>
      </c>
      <c r="E14" s="76" t="e">
        <f t="shared" si="0"/>
        <v>#DIV/0!</v>
      </c>
      <c r="F14" s="31">
        <f t="shared" si="1"/>
        <v>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7">
        <f t="shared" si="2"/>
        <v>0</v>
      </c>
      <c r="N14" s="25">
        <f t="shared" si="3"/>
        <v>1</v>
      </c>
      <c r="O14" s="25">
        <f t="shared" si="4"/>
        <v>1</v>
      </c>
      <c r="P14" s="30">
        <f t="shared" si="5"/>
        <v>1</v>
      </c>
      <c r="Q14" s="25">
        <v>0</v>
      </c>
      <c r="R14" s="25">
        <v>0</v>
      </c>
      <c r="S14" s="25">
        <v>0</v>
      </c>
      <c r="T14" s="25">
        <v>1</v>
      </c>
      <c r="U14" s="73">
        <v>0</v>
      </c>
      <c r="V14" s="29">
        <v>0</v>
      </c>
    </row>
    <row r="15" spans="2:22" ht="12.75">
      <c r="B15" s="28">
        <v>21</v>
      </c>
      <c r="C15" s="24" t="s">
        <v>70</v>
      </c>
      <c r="D15" s="25">
        <v>1</v>
      </c>
      <c r="E15" s="26">
        <f t="shared" si="0"/>
        <v>0</v>
      </c>
      <c r="F15" s="31">
        <f t="shared" si="1"/>
        <v>2</v>
      </c>
      <c r="G15" s="25">
        <v>2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7">
        <f t="shared" si="2"/>
        <v>0</v>
      </c>
      <c r="N15" s="25">
        <f t="shared" si="3"/>
        <v>0</v>
      </c>
      <c r="O15" s="25">
        <f t="shared" si="4"/>
        <v>0</v>
      </c>
      <c r="P15" s="30">
        <f t="shared" si="5"/>
        <v>0</v>
      </c>
      <c r="Q15" s="25">
        <v>0</v>
      </c>
      <c r="R15" s="25">
        <v>0</v>
      </c>
      <c r="S15" s="25">
        <v>1</v>
      </c>
      <c r="T15" s="25">
        <v>0</v>
      </c>
      <c r="U15" s="73">
        <v>0</v>
      </c>
      <c r="V15" s="29">
        <v>0</v>
      </c>
    </row>
    <row r="16" spans="2:22" ht="13.5" thickBot="1">
      <c r="B16" s="46">
        <v>93</v>
      </c>
      <c r="C16" s="47" t="s">
        <v>69</v>
      </c>
      <c r="D16" s="48">
        <v>1</v>
      </c>
      <c r="E16" s="49">
        <f t="shared" si="0"/>
        <v>0</v>
      </c>
      <c r="F16" s="92">
        <f t="shared" si="1"/>
        <v>1</v>
      </c>
      <c r="G16" s="48">
        <v>1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55">
        <f t="shared" si="2"/>
        <v>0</v>
      </c>
      <c r="N16" s="48">
        <f t="shared" si="3"/>
        <v>0</v>
      </c>
      <c r="O16" s="48">
        <f t="shared" si="4"/>
        <v>0</v>
      </c>
      <c r="P16" s="90">
        <f t="shared" si="5"/>
        <v>0</v>
      </c>
      <c r="Q16" s="48">
        <v>0</v>
      </c>
      <c r="R16" s="48">
        <v>0</v>
      </c>
      <c r="S16" s="48">
        <v>1</v>
      </c>
      <c r="T16" s="48">
        <v>0</v>
      </c>
      <c r="U16" s="74">
        <v>0</v>
      </c>
      <c r="V16" s="50">
        <v>0</v>
      </c>
    </row>
    <row r="17" spans="2:22" ht="13.5" thickBot="1">
      <c r="B17" s="36"/>
      <c r="C17" s="37"/>
      <c r="D17" s="37">
        <v>1</v>
      </c>
      <c r="E17" s="38">
        <f>I17/G17</f>
        <v>0.1</v>
      </c>
      <c r="F17" s="93">
        <f t="shared" si="1"/>
        <v>13</v>
      </c>
      <c r="G17" s="37">
        <f aca="true" t="shared" si="6" ref="G17:M17">SUM(G7:G16)</f>
        <v>10</v>
      </c>
      <c r="H17" s="37">
        <f t="shared" si="6"/>
        <v>1</v>
      </c>
      <c r="I17" s="37">
        <f t="shared" si="6"/>
        <v>1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1</v>
      </c>
      <c r="N17" s="51">
        <f t="shared" si="3"/>
        <v>4</v>
      </c>
      <c r="O17" s="51">
        <f>I17+T17+U17</f>
        <v>4</v>
      </c>
      <c r="P17" s="91">
        <f t="shared" si="5"/>
        <v>0.3076923076923077</v>
      </c>
      <c r="Q17" s="37">
        <f aca="true" t="shared" si="7" ref="Q17:V17">SUM(Q7:Q16)</f>
        <v>1</v>
      </c>
      <c r="R17" s="37">
        <f t="shared" si="7"/>
        <v>0</v>
      </c>
      <c r="S17" s="37">
        <f t="shared" si="7"/>
        <v>6</v>
      </c>
      <c r="T17" s="37">
        <f t="shared" si="7"/>
        <v>2</v>
      </c>
      <c r="U17" s="37">
        <f t="shared" si="7"/>
        <v>1</v>
      </c>
      <c r="V17" s="52">
        <f t="shared" si="7"/>
        <v>0</v>
      </c>
    </row>
    <row r="24" ht="12.75">
      <c r="M24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17"/>
  <sheetViews>
    <sheetView showGridLines="0" zoomScalePageLayoutView="0" workbookViewId="0" topLeftCell="A1">
      <selection activeCell="X12" sqref="X12"/>
    </sheetView>
  </sheetViews>
  <sheetFormatPr defaultColWidth="9.140625" defaultRowHeight="12.75"/>
  <cols>
    <col min="1" max="1" width="3.421875" style="20" customWidth="1"/>
    <col min="2" max="2" width="4.421875" style="20" customWidth="1"/>
    <col min="3" max="3" width="16.28125" style="20" bestFit="1" customWidth="1"/>
    <col min="4" max="4" width="5.00390625" style="20" customWidth="1"/>
    <col min="5" max="5" width="7.28125" style="20" customWidth="1"/>
    <col min="6" max="15" width="5.00390625" style="20" customWidth="1"/>
    <col min="16" max="16" width="7.28125" style="20" customWidth="1"/>
    <col min="17" max="22" width="5.00390625" style="20" customWidth="1"/>
    <col min="23" max="16384" width="9.140625" style="20" customWidth="1"/>
  </cols>
  <sheetData>
    <row r="2" ht="12.75">
      <c r="B2" s="21" t="s">
        <v>62</v>
      </c>
    </row>
    <row r="3" spans="2:4" ht="12.75">
      <c r="B3" s="21" t="s">
        <v>53</v>
      </c>
      <c r="D3" s="19" t="s">
        <v>76</v>
      </c>
    </row>
    <row r="4" ht="12.75">
      <c r="B4" s="21" t="s">
        <v>63</v>
      </c>
    </row>
    <row r="5" ht="13.5" thickBot="1">
      <c r="AB5" s="23"/>
    </row>
    <row r="6" spans="2:22" ht="13.5" thickBot="1">
      <c r="B6" s="32" t="s">
        <v>17</v>
      </c>
      <c r="C6" s="33" t="s">
        <v>18</v>
      </c>
      <c r="D6" s="34" t="s">
        <v>9</v>
      </c>
      <c r="E6" s="34" t="s">
        <v>19</v>
      </c>
      <c r="F6" s="34" t="s">
        <v>20</v>
      </c>
      <c r="G6" s="34" t="s">
        <v>21</v>
      </c>
      <c r="H6" s="34" t="s">
        <v>22</v>
      </c>
      <c r="I6" s="34" t="s">
        <v>23</v>
      </c>
      <c r="J6" s="34" t="s">
        <v>24</v>
      </c>
      <c r="K6" s="34" t="s">
        <v>25</v>
      </c>
      <c r="L6" s="34" t="s">
        <v>26</v>
      </c>
      <c r="M6" s="34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32</v>
      </c>
      <c r="S6" s="34" t="s">
        <v>33</v>
      </c>
      <c r="T6" s="34" t="s">
        <v>34</v>
      </c>
      <c r="U6" s="71" t="s">
        <v>79</v>
      </c>
      <c r="V6" s="35" t="s">
        <v>35</v>
      </c>
    </row>
    <row r="7" spans="2:22" ht="12.75">
      <c r="B7" s="41">
        <v>1</v>
      </c>
      <c r="C7" s="42" t="s">
        <v>64</v>
      </c>
      <c r="D7" s="43">
        <v>1</v>
      </c>
      <c r="E7" s="89" t="e">
        <f>I7/G7</f>
        <v>#DIV/0!</v>
      </c>
      <c r="F7" s="54">
        <f>G7+R7+T7+U7</f>
        <v>2</v>
      </c>
      <c r="G7" s="43">
        <v>0</v>
      </c>
      <c r="H7" s="43">
        <v>1</v>
      </c>
      <c r="I7" s="43">
        <v>0</v>
      </c>
      <c r="J7" s="43">
        <v>0</v>
      </c>
      <c r="K7" s="43">
        <v>0</v>
      </c>
      <c r="L7" s="43">
        <v>0</v>
      </c>
      <c r="M7" s="43">
        <f>I7+J7+(2*K7)+(3*L7)</f>
        <v>0</v>
      </c>
      <c r="N7" s="43">
        <f>M7+T7+U7</f>
        <v>2</v>
      </c>
      <c r="O7" s="43">
        <f>I7+T7+U7</f>
        <v>2</v>
      </c>
      <c r="P7" s="53">
        <f>O7/(G7+T7+U7)</f>
        <v>1</v>
      </c>
      <c r="Q7" s="43">
        <v>0</v>
      </c>
      <c r="R7" s="43">
        <v>0</v>
      </c>
      <c r="S7" s="43">
        <v>0</v>
      </c>
      <c r="T7" s="43">
        <v>2</v>
      </c>
      <c r="U7" s="72">
        <v>0</v>
      </c>
      <c r="V7" s="45">
        <v>0</v>
      </c>
    </row>
    <row r="8" spans="2:22" ht="12.75">
      <c r="B8" s="28">
        <v>68</v>
      </c>
      <c r="C8" s="24" t="s">
        <v>65</v>
      </c>
      <c r="D8" s="25">
        <v>1</v>
      </c>
      <c r="E8" s="30">
        <f aca="true" t="shared" si="0" ref="E8:E16">I8/G8</f>
        <v>0</v>
      </c>
      <c r="F8" s="31">
        <f aca="true" t="shared" si="1" ref="F8:F17">G8+R8+T8+U8</f>
        <v>2</v>
      </c>
      <c r="G8" s="25">
        <v>1</v>
      </c>
      <c r="H8" s="25">
        <v>1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2" ref="M8:M16">I8+J8+(2*K8)+(3*L8)</f>
        <v>0</v>
      </c>
      <c r="N8" s="25">
        <f aca="true" t="shared" si="3" ref="N8:N17">M8+T8+U8</f>
        <v>1</v>
      </c>
      <c r="O8" s="25">
        <f aca="true" t="shared" si="4" ref="O8:O16">I8+T8+U8</f>
        <v>1</v>
      </c>
      <c r="P8" s="30">
        <f aca="true" t="shared" si="5" ref="P8:P17">O8/(G8+T8+U8)</f>
        <v>0.5</v>
      </c>
      <c r="Q8" s="25">
        <v>0</v>
      </c>
      <c r="R8" s="25">
        <v>0</v>
      </c>
      <c r="S8" s="25">
        <v>1</v>
      </c>
      <c r="T8" s="25">
        <v>1</v>
      </c>
      <c r="U8" s="73">
        <v>0</v>
      </c>
      <c r="V8" s="29">
        <v>0</v>
      </c>
    </row>
    <row r="9" spans="2:22" ht="12.75">
      <c r="B9" s="28">
        <v>24</v>
      </c>
      <c r="C9" s="24" t="s">
        <v>66</v>
      </c>
      <c r="D9" s="25">
        <v>1</v>
      </c>
      <c r="E9" s="76" t="e">
        <f t="shared" si="0"/>
        <v>#DIV/0!</v>
      </c>
      <c r="F9" s="31">
        <f t="shared" si="1"/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f t="shared" si="2"/>
        <v>0</v>
      </c>
      <c r="N9" s="25">
        <f t="shared" si="3"/>
        <v>1</v>
      </c>
      <c r="O9" s="25">
        <f t="shared" si="4"/>
        <v>1</v>
      </c>
      <c r="P9" s="30">
        <f t="shared" si="5"/>
        <v>1</v>
      </c>
      <c r="Q9" s="25">
        <v>1</v>
      </c>
      <c r="R9" s="25">
        <v>0</v>
      </c>
      <c r="S9" s="25">
        <v>0</v>
      </c>
      <c r="T9" s="25">
        <v>1</v>
      </c>
      <c r="U9" s="73">
        <v>0</v>
      </c>
      <c r="V9" s="29">
        <v>0</v>
      </c>
    </row>
    <row r="10" spans="2:22" ht="12.75">
      <c r="B10" s="28">
        <v>54</v>
      </c>
      <c r="C10" s="24" t="s">
        <v>71</v>
      </c>
      <c r="D10" s="25">
        <v>1</v>
      </c>
      <c r="E10" s="26">
        <f t="shared" si="0"/>
        <v>0</v>
      </c>
      <c r="F10" s="31">
        <f t="shared" si="1"/>
        <v>2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7">
        <f t="shared" si="2"/>
        <v>0</v>
      </c>
      <c r="N10" s="25">
        <f t="shared" si="3"/>
        <v>1</v>
      </c>
      <c r="O10" s="25">
        <f t="shared" si="4"/>
        <v>1</v>
      </c>
      <c r="P10" s="30">
        <f t="shared" si="5"/>
        <v>0.5</v>
      </c>
      <c r="Q10" s="25">
        <v>1</v>
      </c>
      <c r="R10" s="25">
        <v>0</v>
      </c>
      <c r="S10" s="25">
        <v>1</v>
      </c>
      <c r="T10" s="25">
        <v>1</v>
      </c>
      <c r="U10" s="73">
        <v>0</v>
      </c>
      <c r="V10" s="29">
        <v>0</v>
      </c>
    </row>
    <row r="11" spans="2:22" ht="12.75">
      <c r="B11" s="28">
        <v>37</v>
      </c>
      <c r="C11" s="24" t="s">
        <v>67</v>
      </c>
      <c r="D11" s="25">
        <v>1</v>
      </c>
      <c r="E11" s="26">
        <f t="shared" si="0"/>
        <v>0</v>
      </c>
      <c r="F11" s="31">
        <f t="shared" si="1"/>
        <v>2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7">
        <f t="shared" si="2"/>
        <v>0</v>
      </c>
      <c r="N11" s="25">
        <f t="shared" si="3"/>
        <v>1</v>
      </c>
      <c r="O11" s="25">
        <f t="shared" si="4"/>
        <v>1</v>
      </c>
      <c r="P11" s="30">
        <f t="shared" si="5"/>
        <v>0.5</v>
      </c>
      <c r="Q11" s="25">
        <v>1</v>
      </c>
      <c r="R11" s="25">
        <v>0</v>
      </c>
      <c r="S11" s="25">
        <v>1</v>
      </c>
      <c r="T11" s="25">
        <v>1</v>
      </c>
      <c r="U11" s="73">
        <v>0</v>
      </c>
      <c r="V11" s="29">
        <v>0</v>
      </c>
    </row>
    <row r="12" spans="2:22" ht="12.75">
      <c r="B12" s="28">
        <v>15</v>
      </c>
      <c r="C12" s="24" t="s">
        <v>68</v>
      </c>
      <c r="D12" s="25">
        <v>1</v>
      </c>
      <c r="E12" s="76" t="e">
        <f t="shared" si="0"/>
        <v>#DIV/0!</v>
      </c>
      <c r="F12" s="31">
        <f t="shared" si="1"/>
        <v>2</v>
      </c>
      <c r="G12" s="25">
        <v>0</v>
      </c>
      <c r="H12" s="25">
        <v>1</v>
      </c>
      <c r="I12" s="25">
        <v>0</v>
      </c>
      <c r="J12" s="25">
        <v>0</v>
      </c>
      <c r="K12" s="25">
        <v>0</v>
      </c>
      <c r="L12" s="25">
        <v>0</v>
      </c>
      <c r="M12" s="27">
        <f t="shared" si="2"/>
        <v>0</v>
      </c>
      <c r="N12" s="25">
        <f t="shared" si="3"/>
        <v>2</v>
      </c>
      <c r="O12" s="25">
        <f t="shared" si="4"/>
        <v>2</v>
      </c>
      <c r="P12" s="30">
        <f t="shared" si="5"/>
        <v>1</v>
      </c>
      <c r="Q12" s="25">
        <v>0</v>
      </c>
      <c r="R12" s="25">
        <v>0</v>
      </c>
      <c r="S12" s="25">
        <v>0</v>
      </c>
      <c r="T12" s="25">
        <v>2</v>
      </c>
      <c r="U12" s="73">
        <v>0</v>
      </c>
      <c r="V12" s="29">
        <v>0</v>
      </c>
    </row>
    <row r="13" spans="2:22" ht="12.75">
      <c r="B13" s="28">
        <v>20</v>
      </c>
      <c r="C13" s="24" t="s">
        <v>72</v>
      </c>
      <c r="D13" s="25">
        <v>1</v>
      </c>
      <c r="E13" s="26">
        <f t="shared" si="0"/>
        <v>0</v>
      </c>
      <c r="F13" s="31">
        <f t="shared" si="1"/>
        <v>2</v>
      </c>
      <c r="G13" s="25">
        <v>2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7">
        <f t="shared" si="2"/>
        <v>0</v>
      </c>
      <c r="N13" s="25">
        <f t="shared" si="3"/>
        <v>0</v>
      </c>
      <c r="O13" s="25">
        <f t="shared" si="4"/>
        <v>0</v>
      </c>
      <c r="P13" s="30">
        <f t="shared" si="5"/>
        <v>0</v>
      </c>
      <c r="Q13" s="25">
        <v>0</v>
      </c>
      <c r="R13" s="25">
        <v>0</v>
      </c>
      <c r="S13" s="25">
        <v>1</v>
      </c>
      <c r="T13" s="25">
        <v>0</v>
      </c>
      <c r="U13" s="73">
        <v>0</v>
      </c>
      <c r="V13" s="29">
        <v>0</v>
      </c>
    </row>
    <row r="14" spans="2:22" ht="12.75">
      <c r="B14" s="28">
        <v>51</v>
      </c>
      <c r="C14" s="24" t="s">
        <v>73</v>
      </c>
      <c r="D14" s="25">
        <v>1</v>
      </c>
      <c r="E14" s="26">
        <f t="shared" si="0"/>
        <v>0</v>
      </c>
      <c r="F14" s="31">
        <f t="shared" si="1"/>
        <v>1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7">
        <f t="shared" si="2"/>
        <v>0</v>
      </c>
      <c r="N14" s="25">
        <f t="shared" si="3"/>
        <v>0</v>
      </c>
      <c r="O14" s="25">
        <f t="shared" si="4"/>
        <v>0</v>
      </c>
      <c r="P14" s="30">
        <f t="shared" si="5"/>
        <v>0</v>
      </c>
      <c r="Q14" s="25">
        <v>0</v>
      </c>
      <c r="R14" s="25">
        <v>0</v>
      </c>
      <c r="S14" s="25">
        <v>0</v>
      </c>
      <c r="T14" s="25">
        <v>0</v>
      </c>
      <c r="U14" s="73">
        <v>0</v>
      </c>
      <c r="V14" s="29">
        <v>0</v>
      </c>
    </row>
    <row r="15" spans="2:22" ht="12.75">
      <c r="B15" s="28">
        <v>21</v>
      </c>
      <c r="C15" s="24" t="s">
        <v>70</v>
      </c>
      <c r="D15" s="25">
        <v>1</v>
      </c>
      <c r="E15" s="76" t="e">
        <f t="shared" si="0"/>
        <v>#DIV/0!</v>
      </c>
      <c r="F15" s="31">
        <f t="shared" si="1"/>
        <v>2</v>
      </c>
      <c r="G15" s="25">
        <v>0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  <c r="M15" s="27">
        <f t="shared" si="2"/>
        <v>0</v>
      </c>
      <c r="N15" s="25">
        <f t="shared" si="3"/>
        <v>2</v>
      </c>
      <c r="O15" s="25">
        <f t="shared" si="4"/>
        <v>2</v>
      </c>
      <c r="P15" s="30">
        <f t="shared" si="5"/>
        <v>1</v>
      </c>
      <c r="Q15" s="25">
        <v>1</v>
      </c>
      <c r="R15" s="25">
        <v>0</v>
      </c>
      <c r="S15" s="25">
        <v>0</v>
      </c>
      <c r="T15" s="25">
        <v>1</v>
      </c>
      <c r="U15" s="73">
        <v>1</v>
      </c>
      <c r="V15" s="29">
        <v>0</v>
      </c>
    </row>
    <row r="16" spans="2:22" ht="13.5" thickBot="1">
      <c r="B16" s="46">
        <v>93</v>
      </c>
      <c r="C16" s="47" t="s">
        <v>69</v>
      </c>
      <c r="D16" s="48">
        <v>1</v>
      </c>
      <c r="E16" s="49">
        <f t="shared" si="0"/>
        <v>0.5</v>
      </c>
      <c r="F16" s="92">
        <f t="shared" si="1"/>
        <v>2</v>
      </c>
      <c r="G16" s="48">
        <v>2</v>
      </c>
      <c r="H16" s="48">
        <v>1</v>
      </c>
      <c r="I16" s="48">
        <v>1</v>
      </c>
      <c r="J16" s="48">
        <v>0</v>
      </c>
      <c r="K16" s="48">
        <v>0</v>
      </c>
      <c r="L16" s="48">
        <v>0</v>
      </c>
      <c r="M16" s="55">
        <f t="shared" si="2"/>
        <v>1</v>
      </c>
      <c r="N16" s="48">
        <f t="shared" si="3"/>
        <v>1</v>
      </c>
      <c r="O16" s="48">
        <f t="shared" si="4"/>
        <v>1</v>
      </c>
      <c r="P16" s="90">
        <f t="shared" si="5"/>
        <v>0.5</v>
      </c>
      <c r="Q16" s="48">
        <v>1</v>
      </c>
      <c r="R16" s="48">
        <v>0</v>
      </c>
      <c r="S16" s="48">
        <v>1</v>
      </c>
      <c r="T16" s="48">
        <v>0</v>
      </c>
      <c r="U16" s="74">
        <v>0</v>
      </c>
      <c r="V16" s="50">
        <v>0</v>
      </c>
    </row>
    <row r="17" spans="2:22" ht="13.5" thickBot="1">
      <c r="B17" s="36"/>
      <c r="C17" s="37"/>
      <c r="D17" s="37">
        <v>1</v>
      </c>
      <c r="E17" s="38">
        <f>I17/G17</f>
        <v>0.125</v>
      </c>
      <c r="F17" s="93">
        <f t="shared" si="1"/>
        <v>18</v>
      </c>
      <c r="G17" s="37">
        <f aca="true" t="shared" si="6" ref="G17:M17">SUM(G7:G16)</f>
        <v>8</v>
      </c>
      <c r="H17" s="37">
        <f t="shared" si="6"/>
        <v>5</v>
      </c>
      <c r="I17" s="37">
        <f t="shared" si="6"/>
        <v>1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1</v>
      </c>
      <c r="N17" s="51">
        <f t="shared" si="3"/>
        <v>11</v>
      </c>
      <c r="O17" s="51">
        <f>I17+T17+U17</f>
        <v>11</v>
      </c>
      <c r="P17" s="91">
        <f t="shared" si="5"/>
        <v>0.6111111111111112</v>
      </c>
      <c r="Q17" s="37">
        <f aca="true" t="shared" si="7" ref="Q17:V17">SUM(Q7:Q16)</f>
        <v>5</v>
      </c>
      <c r="R17" s="37">
        <f t="shared" si="7"/>
        <v>0</v>
      </c>
      <c r="S17" s="37">
        <f t="shared" si="7"/>
        <v>5</v>
      </c>
      <c r="T17" s="37">
        <f t="shared" si="7"/>
        <v>9</v>
      </c>
      <c r="U17" s="37">
        <f t="shared" si="7"/>
        <v>1</v>
      </c>
      <c r="V17" s="52">
        <f t="shared" si="7"/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17"/>
  <sheetViews>
    <sheetView showGridLines="0" zoomScalePageLayoutView="0" workbookViewId="0" topLeftCell="A1">
      <selection activeCell="Q23" sqref="Q23"/>
    </sheetView>
  </sheetViews>
  <sheetFormatPr defaultColWidth="9.140625" defaultRowHeight="12.75"/>
  <cols>
    <col min="1" max="1" width="3.421875" style="20" customWidth="1"/>
    <col min="2" max="2" width="4.421875" style="20" customWidth="1"/>
    <col min="3" max="3" width="16.28125" style="20" bestFit="1" customWidth="1"/>
    <col min="4" max="4" width="5.00390625" style="20" customWidth="1"/>
    <col min="5" max="5" width="7.28125" style="20" customWidth="1"/>
    <col min="6" max="15" width="5.00390625" style="20" customWidth="1"/>
    <col min="16" max="16" width="7.28125" style="20" customWidth="1"/>
    <col min="17" max="22" width="5.00390625" style="20" customWidth="1"/>
    <col min="23" max="16384" width="9.140625" style="20" customWidth="1"/>
  </cols>
  <sheetData>
    <row r="2" ht="12.75">
      <c r="B2" s="21" t="s">
        <v>62</v>
      </c>
    </row>
    <row r="3" spans="2:4" ht="12.75">
      <c r="B3" s="21" t="s">
        <v>54</v>
      </c>
      <c r="D3" s="19" t="s">
        <v>77</v>
      </c>
    </row>
    <row r="4" ht="12.75">
      <c r="B4" s="21" t="s">
        <v>63</v>
      </c>
    </row>
    <row r="5" ht="13.5" thickBot="1">
      <c r="AB5" s="23"/>
    </row>
    <row r="6" spans="2:22" ht="13.5" thickBot="1">
      <c r="B6" s="32" t="s">
        <v>17</v>
      </c>
      <c r="C6" s="33" t="s">
        <v>18</v>
      </c>
      <c r="D6" s="34" t="s">
        <v>9</v>
      </c>
      <c r="E6" s="34" t="s">
        <v>19</v>
      </c>
      <c r="F6" s="34" t="s">
        <v>20</v>
      </c>
      <c r="G6" s="34" t="s">
        <v>21</v>
      </c>
      <c r="H6" s="34" t="s">
        <v>22</v>
      </c>
      <c r="I6" s="34" t="s">
        <v>23</v>
      </c>
      <c r="J6" s="34" t="s">
        <v>24</v>
      </c>
      <c r="K6" s="34" t="s">
        <v>25</v>
      </c>
      <c r="L6" s="34" t="s">
        <v>26</v>
      </c>
      <c r="M6" s="34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32</v>
      </c>
      <c r="S6" s="34" t="s">
        <v>33</v>
      </c>
      <c r="T6" s="34" t="s">
        <v>34</v>
      </c>
      <c r="U6" s="71" t="s">
        <v>79</v>
      </c>
      <c r="V6" s="35" t="s">
        <v>35</v>
      </c>
    </row>
    <row r="7" spans="2:22" ht="12.75">
      <c r="B7" s="41">
        <v>1</v>
      </c>
      <c r="C7" s="42" t="s">
        <v>64</v>
      </c>
      <c r="D7" s="43">
        <v>1</v>
      </c>
      <c r="E7" s="53">
        <f>I7/G7</f>
        <v>0</v>
      </c>
      <c r="F7" s="54">
        <f>G7+R7+T7+U7</f>
        <v>1</v>
      </c>
      <c r="G7" s="43">
        <v>1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f>I7+J7+(2*K7)+(3*L7)</f>
        <v>0</v>
      </c>
      <c r="N7" s="43">
        <f>M7+T7+U7</f>
        <v>0</v>
      </c>
      <c r="O7" s="43">
        <f>I7+T7+U7</f>
        <v>0</v>
      </c>
      <c r="P7" s="53">
        <f>O7/(G7+T7+U7)</f>
        <v>0</v>
      </c>
      <c r="Q7" s="43">
        <v>0</v>
      </c>
      <c r="R7" s="43">
        <v>0</v>
      </c>
      <c r="S7" s="43">
        <v>1</v>
      </c>
      <c r="T7" s="43">
        <v>0</v>
      </c>
      <c r="U7" s="43">
        <v>0</v>
      </c>
      <c r="V7" s="45">
        <v>0</v>
      </c>
    </row>
    <row r="8" spans="2:22" ht="12.75">
      <c r="B8" s="28">
        <v>68</v>
      </c>
      <c r="C8" s="24" t="s">
        <v>65</v>
      </c>
      <c r="D8" s="25">
        <v>1</v>
      </c>
      <c r="E8" s="30">
        <f aca="true" t="shared" si="0" ref="E8:E16">I8/G8</f>
        <v>0</v>
      </c>
      <c r="F8" s="31">
        <f aca="true" t="shared" si="1" ref="F8:F17">G8+R8+T8+U8</f>
        <v>1</v>
      </c>
      <c r="G8" s="25">
        <v>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2" ref="M8:M16">I8+J8+(2*K8)+(3*L8)</f>
        <v>0</v>
      </c>
      <c r="N8" s="25">
        <f aca="true" t="shared" si="3" ref="N8:N17">M8+T8+U8</f>
        <v>0</v>
      </c>
      <c r="O8" s="25">
        <f aca="true" t="shared" si="4" ref="O8:O16">I8+T8+U8</f>
        <v>0</v>
      </c>
      <c r="P8" s="30">
        <f aca="true" t="shared" si="5" ref="P8:P17">O8/(G8+T8+U8)</f>
        <v>0</v>
      </c>
      <c r="Q8" s="25">
        <v>0</v>
      </c>
      <c r="R8" s="25">
        <v>0</v>
      </c>
      <c r="S8" s="25">
        <v>1</v>
      </c>
      <c r="T8" s="25">
        <v>0</v>
      </c>
      <c r="U8" s="25">
        <v>0</v>
      </c>
      <c r="V8" s="29">
        <v>0</v>
      </c>
    </row>
    <row r="9" spans="2:22" ht="12.75">
      <c r="B9" s="28">
        <v>24</v>
      </c>
      <c r="C9" s="24" t="s">
        <v>66</v>
      </c>
      <c r="D9" s="25">
        <v>1</v>
      </c>
      <c r="E9" s="26">
        <f t="shared" si="0"/>
        <v>0</v>
      </c>
      <c r="F9" s="31">
        <f t="shared" si="1"/>
        <v>1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7">
        <f t="shared" si="2"/>
        <v>0</v>
      </c>
      <c r="N9" s="25">
        <f t="shared" si="3"/>
        <v>0</v>
      </c>
      <c r="O9" s="25">
        <f t="shared" si="4"/>
        <v>0</v>
      </c>
      <c r="P9" s="30">
        <f t="shared" si="5"/>
        <v>0</v>
      </c>
      <c r="Q9" s="25">
        <v>0</v>
      </c>
      <c r="R9" s="25">
        <v>0</v>
      </c>
      <c r="S9" s="25">
        <v>1</v>
      </c>
      <c r="T9" s="25">
        <v>0</v>
      </c>
      <c r="U9" s="25">
        <v>0</v>
      </c>
      <c r="V9" s="29">
        <v>0</v>
      </c>
    </row>
    <row r="10" spans="2:22" ht="12.75">
      <c r="B10" s="28">
        <v>54</v>
      </c>
      <c r="C10" s="24" t="s">
        <v>71</v>
      </c>
      <c r="D10" s="25">
        <v>1</v>
      </c>
      <c r="E10" s="26">
        <f t="shared" si="0"/>
        <v>0</v>
      </c>
      <c r="F10" s="31">
        <f t="shared" si="1"/>
        <v>1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7">
        <f t="shared" si="2"/>
        <v>0</v>
      </c>
      <c r="N10" s="25">
        <f t="shared" si="3"/>
        <v>0</v>
      </c>
      <c r="O10" s="25">
        <f t="shared" si="4"/>
        <v>0</v>
      </c>
      <c r="P10" s="30">
        <f t="shared" si="5"/>
        <v>0</v>
      </c>
      <c r="Q10" s="25">
        <v>0</v>
      </c>
      <c r="R10" s="25">
        <v>0</v>
      </c>
      <c r="S10" s="25">
        <v>1</v>
      </c>
      <c r="T10" s="25">
        <v>0</v>
      </c>
      <c r="U10" s="25">
        <v>0</v>
      </c>
      <c r="V10" s="29">
        <v>0</v>
      </c>
    </row>
    <row r="11" spans="2:22" ht="12.75">
      <c r="B11" s="28">
        <v>37</v>
      </c>
      <c r="C11" s="24" t="s">
        <v>67</v>
      </c>
      <c r="D11" s="25">
        <v>1</v>
      </c>
      <c r="E11" s="76" t="e">
        <f t="shared" si="0"/>
        <v>#DIV/0!</v>
      </c>
      <c r="F11" s="31">
        <f t="shared" si="1"/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7">
        <f t="shared" si="2"/>
        <v>0</v>
      </c>
      <c r="N11" s="25">
        <f t="shared" si="3"/>
        <v>1</v>
      </c>
      <c r="O11" s="25">
        <f t="shared" si="4"/>
        <v>1</v>
      </c>
      <c r="P11" s="30">
        <f t="shared" si="5"/>
        <v>1</v>
      </c>
      <c r="Q11" s="25">
        <v>0</v>
      </c>
      <c r="R11" s="25">
        <v>0</v>
      </c>
      <c r="S11" s="25">
        <v>0</v>
      </c>
      <c r="T11" s="25">
        <v>1</v>
      </c>
      <c r="U11" s="25">
        <v>0</v>
      </c>
      <c r="V11" s="29">
        <v>0</v>
      </c>
    </row>
    <row r="12" spans="2:22" ht="12.75">
      <c r="B12" s="28">
        <v>15</v>
      </c>
      <c r="C12" s="24" t="s">
        <v>68</v>
      </c>
      <c r="D12" s="25">
        <v>1</v>
      </c>
      <c r="E12" s="76" t="e">
        <f t="shared" si="0"/>
        <v>#DIV/0!</v>
      </c>
      <c r="F12" s="31">
        <f t="shared" si="1"/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7">
        <f t="shared" si="2"/>
        <v>0</v>
      </c>
      <c r="N12" s="25">
        <f t="shared" si="3"/>
        <v>0</v>
      </c>
      <c r="O12" s="25">
        <f t="shared" si="4"/>
        <v>0</v>
      </c>
      <c r="P12" s="79" t="e">
        <f t="shared" si="5"/>
        <v>#DIV/0!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9">
        <v>0</v>
      </c>
    </row>
    <row r="13" spans="2:22" ht="12.75">
      <c r="B13" s="28">
        <v>20</v>
      </c>
      <c r="C13" s="24" t="s">
        <v>72</v>
      </c>
      <c r="D13" s="25">
        <v>1</v>
      </c>
      <c r="E13" s="26">
        <f>I13/G13</f>
        <v>0</v>
      </c>
      <c r="F13" s="31">
        <f t="shared" si="1"/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7">
        <f>I13+J13+(2*K13)+(3*L13)</f>
        <v>0</v>
      </c>
      <c r="N13" s="25">
        <f t="shared" si="3"/>
        <v>0</v>
      </c>
      <c r="O13" s="25">
        <f t="shared" si="4"/>
        <v>0</v>
      </c>
      <c r="P13" s="30">
        <f t="shared" si="5"/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9">
        <v>0</v>
      </c>
    </row>
    <row r="14" spans="2:22" ht="12.75">
      <c r="B14" s="28">
        <v>51</v>
      </c>
      <c r="C14" s="24" t="s">
        <v>73</v>
      </c>
      <c r="D14" s="75"/>
      <c r="E14" s="76" t="e">
        <f>I14/G14</f>
        <v>#DIV/0!</v>
      </c>
      <c r="F14" s="31">
        <f t="shared" si="1"/>
        <v>0</v>
      </c>
      <c r="G14" s="75"/>
      <c r="H14" s="75"/>
      <c r="I14" s="75"/>
      <c r="J14" s="75"/>
      <c r="K14" s="75"/>
      <c r="L14" s="75"/>
      <c r="M14" s="77">
        <f>I14+J14+(2*K14)+(3*L14)</f>
        <v>0</v>
      </c>
      <c r="N14" s="75">
        <f t="shared" si="3"/>
        <v>0</v>
      </c>
      <c r="O14" s="75">
        <f t="shared" si="4"/>
        <v>0</v>
      </c>
      <c r="P14" s="79" t="e">
        <f t="shared" si="5"/>
        <v>#DIV/0!</v>
      </c>
      <c r="Q14" s="75"/>
      <c r="R14" s="75"/>
      <c r="S14" s="75"/>
      <c r="T14" s="75"/>
      <c r="U14" s="75"/>
      <c r="V14" s="78"/>
    </row>
    <row r="15" spans="2:22" ht="12.75">
      <c r="B15" s="28">
        <v>21</v>
      </c>
      <c r="C15" s="24" t="s">
        <v>70</v>
      </c>
      <c r="D15" s="25">
        <v>1</v>
      </c>
      <c r="E15" s="26">
        <f t="shared" si="0"/>
        <v>1</v>
      </c>
      <c r="F15" s="31">
        <f t="shared" si="1"/>
        <v>1</v>
      </c>
      <c r="G15" s="25">
        <v>1</v>
      </c>
      <c r="H15" s="25">
        <v>0</v>
      </c>
      <c r="I15" s="25">
        <v>1</v>
      </c>
      <c r="J15" s="25">
        <v>0</v>
      </c>
      <c r="K15" s="25">
        <v>0</v>
      </c>
      <c r="L15" s="25">
        <v>0</v>
      </c>
      <c r="M15" s="27">
        <f t="shared" si="2"/>
        <v>1</v>
      </c>
      <c r="N15" s="25">
        <f t="shared" si="3"/>
        <v>1</v>
      </c>
      <c r="O15" s="25">
        <f t="shared" si="4"/>
        <v>1</v>
      </c>
      <c r="P15" s="30">
        <f t="shared" si="5"/>
        <v>1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9">
        <v>0</v>
      </c>
    </row>
    <row r="16" spans="2:22" ht="13.5" thickBot="1">
      <c r="B16" s="46">
        <v>93</v>
      </c>
      <c r="C16" s="47" t="s">
        <v>69</v>
      </c>
      <c r="D16" s="48">
        <v>1</v>
      </c>
      <c r="E16" s="49">
        <f t="shared" si="0"/>
        <v>0</v>
      </c>
      <c r="F16" s="92">
        <f t="shared" si="1"/>
        <v>1</v>
      </c>
      <c r="G16" s="48">
        <v>1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55">
        <f t="shared" si="2"/>
        <v>0</v>
      </c>
      <c r="N16" s="48">
        <f t="shared" si="3"/>
        <v>0</v>
      </c>
      <c r="O16" s="48">
        <f t="shared" si="4"/>
        <v>0</v>
      </c>
      <c r="P16" s="90">
        <f t="shared" si="5"/>
        <v>0</v>
      </c>
      <c r="Q16" s="48">
        <v>0</v>
      </c>
      <c r="R16" s="48">
        <v>0</v>
      </c>
      <c r="S16" s="48">
        <v>1</v>
      </c>
      <c r="T16" s="48">
        <v>0</v>
      </c>
      <c r="U16" s="48">
        <v>0</v>
      </c>
      <c r="V16" s="50">
        <v>0</v>
      </c>
    </row>
    <row r="17" spans="2:22" ht="13.5" thickBot="1">
      <c r="B17" s="36"/>
      <c r="C17" s="37"/>
      <c r="D17" s="37">
        <v>1</v>
      </c>
      <c r="E17" s="38">
        <f>I17/G17</f>
        <v>0.14285714285714285</v>
      </c>
      <c r="F17" s="93">
        <f t="shared" si="1"/>
        <v>8</v>
      </c>
      <c r="G17" s="37">
        <f aca="true" t="shared" si="6" ref="G17:M17">SUM(G7:G16)</f>
        <v>7</v>
      </c>
      <c r="H17" s="37">
        <f t="shared" si="6"/>
        <v>0</v>
      </c>
      <c r="I17" s="37">
        <f t="shared" si="6"/>
        <v>1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1</v>
      </c>
      <c r="N17" s="51">
        <f t="shared" si="3"/>
        <v>2</v>
      </c>
      <c r="O17" s="51">
        <f>I17+T17+U17</f>
        <v>2</v>
      </c>
      <c r="P17" s="91">
        <f t="shared" si="5"/>
        <v>0.25</v>
      </c>
      <c r="Q17" s="37">
        <f aca="true" t="shared" si="7" ref="Q17:V17">SUM(Q7:Q16)</f>
        <v>0</v>
      </c>
      <c r="R17" s="37">
        <f t="shared" si="7"/>
        <v>0</v>
      </c>
      <c r="S17" s="37">
        <f t="shared" si="7"/>
        <v>5</v>
      </c>
      <c r="T17" s="37">
        <f t="shared" si="7"/>
        <v>1</v>
      </c>
      <c r="U17" s="37">
        <f t="shared" si="7"/>
        <v>0</v>
      </c>
      <c r="V17" s="52">
        <f t="shared" si="7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Rambousek Tomáš</dc:creator>
  <cp:keywords/>
  <dc:description/>
  <cp:lastModifiedBy>Rambousek</cp:lastModifiedBy>
  <cp:lastPrinted>2013-11-05T11:52:15Z</cp:lastPrinted>
  <dcterms:created xsi:type="dcterms:W3CDTF">2013-11-26T14:58:10Z</dcterms:created>
  <dcterms:modified xsi:type="dcterms:W3CDTF">2015-03-18T10:56:56Z</dcterms:modified>
  <cp:category/>
  <cp:version/>
  <cp:contentType/>
  <cp:contentStatus/>
</cp:coreProperties>
</file>