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ZÁPASY" sheetId="1" r:id="rId1"/>
    <sheet name="WAYNES" sheetId="2" r:id="rId2"/>
    <sheet name="RYTÍŘI-WW" sheetId="3" r:id="rId3"/>
    <sheet name="WW-EAGLES" sheetId="4" r:id="rId4"/>
    <sheet name="WW-KOTLARKA" sheetId="5" r:id="rId5"/>
    <sheet name="WANDERERS-WW" sheetId="6" r:id="rId6"/>
  </sheets>
  <definedNames/>
  <calcPr fullCalcOnLoad="1"/>
</workbook>
</file>

<file path=xl/sharedStrings.xml><?xml version="1.0" encoding="utf-8"?>
<sst xmlns="http://schemas.openxmlformats.org/spreadsheetml/2006/main" count="264" uniqueCount="93">
  <si>
    <t>WAYNES PARDUBICE U11 WW  INDOOR  CUP 2017</t>
  </si>
  <si>
    <t>11.3.2017 | wayne</t>
  </si>
  <si>
    <t>č.z</t>
  </si>
  <si>
    <t>domácí</t>
  </si>
  <si>
    <t>hosté</t>
  </si>
  <si>
    <t>datum</t>
  </si>
  <si>
    <t>hřiště</t>
  </si>
  <si>
    <t>poznámka</t>
  </si>
  <si>
    <t>Rytíři Trutnov</t>
  </si>
  <si>
    <t>-</t>
  </si>
  <si>
    <t>Waynes Pardubice</t>
  </si>
  <si>
    <t>:</t>
  </si>
  <si>
    <t>Polička, hala</t>
  </si>
  <si>
    <t>indoor baseball</t>
  </si>
  <si>
    <t>Eagles Praha</t>
  </si>
  <si>
    <t>Kotlářka Praha</t>
  </si>
  <si>
    <t>Wienna Wanderers</t>
  </si>
  <si>
    <t>G</t>
  </si>
  <si>
    <t>W</t>
  </si>
  <si>
    <t>L</t>
  </si>
  <si>
    <t>P</t>
  </si>
  <si>
    <t>WAYNES</t>
  </si>
  <si>
    <t>zápas</t>
  </si>
  <si>
    <t>vítězství</t>
  </si>
  <si>
    <t>porážka</t>
  </si>
  <si>
    <t>body</t>
  </si>
  <si>
    <t>WW INDOOR CUP U11 2017</t>
  </si>
  <si>
    <t>WAYNES PARDUBICE U11 2017 (INDOOR BASEBALL)</t>
  </si>
  <si>
    <t>No.</t>
  </si>
  <si>
    <t>Jméno</t>
  </si>
  <si>
    <t>BA</t>
  </si>
  <si>
    <t>PA</t>
  </si>
  <si>
    <t>AB</t>
  </si>
  <si>
    <t>R</t>
  </si>
  <si>
    <t>H</t>
  </si>
  <si>
    <t>2B</t>
  </si>
  <si>
    <t>3B</t>
  </si>
  <si>
    <t>HR</t>
  </si>
  <si>
    <t>TB</t>
  </si>
  <si>
    <t>TBB</t>
  </si>
  <si>
    <t>B0</t>
  </si>
  <si>
    <t>OBA</t>
  </si>
  <si>
    <t>RBI</t>
  </si>
  <si>
    <t>SF</t>
  </si>
  <si>
    <t>SO</t>
  </si>
  <si>
    <t>SH</t>
  </si>
  <si>
    <t>HBP</t>
  </si>
  <si>
    <t>DP0</t>
  </si>
  <si>
    <t>SBA</t>
  </si>
  <si>
    <t>SB</t>
  </si>
  <si>
    <t>CS</t>
  </si>
  <si>
    <t>Danihelka</t>
  </si>
  <si>
    <t>Fürst</t>
  </si>
  <si>
    <t>Ipser L.</t>
  </si>
  <si>
    <t>Jirout ml.</t>
  </si>
  <si>
    <t>Kakrdová</t>
  </si>
  <si>
    <t>Polena</t>
  </si>
  <si>
    <t>Rambousková A.</t>
  </si>
  <si>
    <t>Wija L.</t>
  </si>
  <si>
    <t>game</t>
  </si>
  <si>
    <t>pálkařský průměr (H/AB)</t>
  </si>
  <si>
    <t>příchod na pálku (AB+BB+HBP+SF)</t>
  </si>
  <si>
    <t>start na pálce (nezapočítá se BB, SF)</t>
  </si>
  <si>
    <t>doběh</t>
  </si>
  <si>
    <t>odpal</t>
  </si>
  <si>
    <t>dvojmetový odpal</t>
  </si>
  <si>
    <t>trojmetový odpal</t>
  </si>
  <si>
    <t>homerun</t>
  </si>
  <si>
    <t>počet napálených met (H+2B+(2x3B)+(3xHR))</t>
  </si>
  <si>
    <t>počet získaných met odpalem, metou zdarma (TB+BB+HBP)</t>
  </si>
  <si>
    <t>počet obsazených první mety odpalem nebo metou zdarma (H+BB+HBP)</t>
  </si>
  <si>
    <t>průměr obsazení první mety (BO/AB+BB+HBP)</t>
  </si>
  <si>
    <t>počet stažených doběhů</t>
  </si>
  <si>
    <t>sebeobětovací odpal (nepočítá se do AB)</t>
  </si>
  <si>
    <t>S0</t>
  </si>
  <si>
    <t>strike out</t>
  </si>
  <si>
    <t>BB</t>
  </si>
  <si>
    <t>meta zdarma za 4 špatné nadhozy</t>
  </si>
  <si>
    <t>meta zdarma za trefení pálkaře</t>
  </si>
  <si>
    <t>DPO</t>
  </si>
  <si>
    <t>počet odpalů, ze kterých soupeř zahrál 2 auty (bez chyby běžce)</t>
  </si>
  <si>
    <t>poměr úspěšnosti krádeží met (SB/(SB+CS))</t>
  </si>
  <si>
    <t>počet ukradených met</t>
  </si>
  <si>
    <t>chycen při krádeži</t>
  </si>
  <si>
    <t>ZÁPAS 1</t>
  </si>
  <si>
    <t>RYTÍŘI TRUTNOV - WAYNES PARDUBICE 3:2</t>
  </si>
  <si>
    <t>5.3.2017, Polička, hala</t>
  </si>
  <si>
    <t>ZÁPAS 2</t>
  </si>
  <si>
    <t>WAYNES PARDUBICE – EAGLES PRAHA 0:8</t>
  </si>
  <si>
    <t>ZÁPAS 3</t>
  </si>
  <si>
    <t>WAYNES PARDUBICE – KOTLÁŘKA PRAHA 2:0</t>
  </si>
  <si>
    <t>ZÁPAS 4</t>
  </si>
  <si>
    <t>WIENNA WANDERERS - WAYNES PARDUBICE 2:4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</si>
</sst>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0.000"/>
    <numFmt numFmtId="167" formatCode="0"/>
  </numFmts>
  <fonts count="9"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color indexed="22"/>
      <name val="Verdana"/>
      <family val="2"/>
    </font>
    <font>
      <b/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left"/>
    </xf>
    <xf numFmtId="164" fontId="4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 horizontal="left"/>
    </xf>
    <xf numFmtId="165" fontId="5" fillId="0" borderId="2" xfId="0" applyNumberFormat="1" applyFont="1" applyBorder="1" applyAlignment="1">
      <alignment/>
    </xf>
    <xf numFmtId="164" fontId="5" fillId="0" borderId="3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5" fillId="2" borderId="2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1" fillId="2" borderId="4" xfId="0" applyFont="1" applyFill="1" applyBorder="1" applyAlignment="1">
      <alignment horizontal="right"/>
    </xf>
    <xf numFmtId="164" fontId="1" fillId="2" borderId="4" xfId="0" applyFont="1" applyFill="1" applyBorder="1" applyAlignment="1">
      <alignment/>
    </xf>
    <xf numFmtId="164" fontId="1" fillId="2" borderId="4" xfId="0" applyFont="1" applyFill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4" xfId="0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4" fontId="5" fillId="3" borderId="4" xfId="0" applyFont="1" applyFill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164" fontId="5" fillId="0" borderId="0" xfId="0" applyFont="1" applyBorder="1" applyAlignment="1">
      <alignment/>
    </xf>
    <xf numFmtId="166" fontId="5" fillId="4" borderId="4" xfId="0" applyNumberFormat="1" applyFont="1" applyFill="1" applyBorder="1" applyAlignment="1">
      <alignment horizontal="center"/>
    </xf>
    <xf numFmtId="164" fontId="5" fillId="4" borderId="4" xfId="0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7" fontId="8" fillId="2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152400</xdr:rowOff>
    </xdr:from>
    <xdr:to>
      <xdr:col>3</xdr:col>
      <xdr:colOff>800100</xdr:colOff>
      <xdr:row>4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14325"/>
          <a:ext cx="6667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38100</xdr:rowOff>
    </xdr:from>
    <xdr:to>
      <xdr:col>2</xdr:col>
      <xdr:colOff>828675</xdr:colOff>
      <xdr:row>4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61950"/>
          <a:ext cx="6667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showGridLines="0" workbookViewId="0" topLeftCell="A1">
      <selection activeCell="P15" sqref="P15"/>
    </sheetView>
  </sheetViews>
  <sheetFormatPr defaultColWidth="9.140625" defaultRowHeight="12.75"/>
  <cols>
    <col min="2" max="2" width="3.7109375" style="0" customWidth="1"/>
    <col min="3" max="3" width="1.28515625" style="0" customWidth="1"/>
    <col min="4" max="4" width="22.7109375" style="0" customWidth="1"/>
    <col min="5" max="5" width="1.57421875" style="0" customWidth="1"/>
    <col min="6" max="6" width="10.57421875" style="0" customWidth="1"/>
    <col min="7" max="7" width="6.8515625" style="0" customWidth="1"/>
    <col min="8" max="8" width="9.8515625" style="0" customWidth="1"/>
    <col min="9" max="9" width="5.00390625" style="0" customWidth="1"/>
    <col min="10" max="10" width="1.8515625" style="0" customWidth="1"/>
    <col min="11" max="11" width="4.8515625" style="0" customWidth="1"/>
    <col min="12" max="12" width="4.140625" style="0" customWidth="1"/>
    <col min="13" max="13" width="11.57421875" style="0" customWidth="1"/>
    <col min="14" max="14" width="2.00390625" style="0" customWidth="1"/>
    <col min="15" max="15" width="15.28125" style="0" customWidth="1"/>
    <col min="16" max="16" width="20.28125" style="0" customWidth="1"/>
  </cols>
  <sheetData>
    <row r="2" ht="12.75">
      <c r="D2" s="1"/>
    </row>
    <row r="3" ht="12.75">
      <c r="D3" s="1"/>
    </row>
    <row r="4" spans="4:16" ht="12.75">
      <c r="D4" s="1"/>
      <c r="F4" s="2" t="s">
        <v>0</v>
      </c>
      <c r="G4" s="3"/>
      <c r="H4" s="3"/>
      <c r="I4" s="3"/>
      <c r="J4" s="3"/>
      <c r="K4" s="3"/>
      <c r="L4" s="3"/>
      <c r="M4" s="3"/>
      <c r="N4" s="3"/>
      <c r="O4" s="4"/>
      <c r="P4" s="4" t="s">
        <v>1</v>
      </c>
    </row>
    <row r="5" spans="6:9" ht="14.25">
      <c r="F5" s="5"/>
      <c r="G5" s="5"/>
      <c r="H5" s="5"/>
      <c r="I5" s="5"/>
    </row>
    <row r="6" spans="2:16" ht="14.25">
      <c r="B6" s="6" t="s">
        <v>2</v>
      </c>
      <c r="C6" s="7"/>
      <c r="D6" s="7" t="s">
        <v>3</v>
      </c>
      <c r="E6" s="7"/>
      <c r="F6" s="8" t="s">
        <v>4</v>
      </c>
      <c r="G6" s="8"/>
      <c r="H6" s="8"/>
      <c r="I6" s="7"/>
      <c r="J6" s="7"/>
      <c r="K6" s="7"/>
      <c r="L6" s="7"/>
      <c r="M6" s="7" t="s">
        <v>5</v>
      </c>
      <c r="N6" s="7"/>
      <c r="O6" s="7" t="s">
        <v>6</v>
      </c>
      <c r="P6" s="9" t="s">
        <v>7</v>
      </c>
    </row>
    <row r="7" spans="2:16" ht="14.25">
      <c r="B7" s="10">
        <v>1</v>
      </c>
      <c r="C7" s="11"/>
      <c r="D7" s="11" t="s">
        <v>8</v>
      </c>
      <c r="E7" s="11" t="s">
        <v>9</v>
      </c>
      <c r="F7" s="12" t="s">
        <v>10</v>
      </c>
      <c r="G7" s="12"/>
      <c r="H7" s="12"/>
      <c r="I7" s="11">
        <v>3</v>
      </c>
      <c r="J7" s="11" t="s">
        <v>11</v>
      </c>
      <c r="K7" s="12">
        <v>2</v>
      </c>
      <c r="L7" s="13"/>
      <c r="M7" s="13">
        <v>42799</v>
      </c>
      <c r="N7" s="13"/>
      <c r="O7" s="11" t="s">
        <v>12</v>
      </c>
      <c r="P7" s="14" t="s">
        <v>13</v>
      </c>
    </row>
    <row r="8" spans="2:16" ht="14.25">
      <c r="B8" s="10">
        <v>2</v>
      </c>
      <c r="C8" s="11"/>
      <c r="D8" s="11" t="s">
        <v>10</v>
      </c>
      <c r="E8" s="11" t="s">
        <v>9</v>
      </c>
      <c r="F8" s="12" t="s">
        <v>14</v>
      </c>
      <c r="G8" s="12"/>
      <c r="H8" s="12"/>
      <c r="I8" s="11">
        <v>0</v>
      </c>
      <c r="J8" s="11" t="s">
        <v>11</v>
      </c>
      <c r="K8" s="12">
        <v>8</v>
      </c>
      <c r="L8" s="13"/>
      <c r="M8" s="13">
        <v>42799</v>
      </c>
      <c r="N8" s="13"/>
      <c r="O8" s="11" t="s">
        <v>12</v>
      </c>
      <c r="P8" s="14" t="s">
        <v>13</v>
      </c>
    </row>
    <row r="9" spans="2:16" ht="14.25">
      <c r="B9" s="10">
        <v>3</v>
      </c>
      <c r="C9" s="11"/>
      <c r="D9" s="11" t="s">
        <v>10</v>
      </c>
      <c r="E9" s="11" t="s">
        <v>9</v>
      </c>
      <c r="F9" s="12" t="s">
        <v>15</v>
      </c>
      <c r="G9" s="12"/>
      <c r="H9" s="12"/>
      <c r="I9" s="11">
        <v>2</v>
      </c>
      <c r="J9" s="11" t="s">
        <v>11</v>
      </c>
      <c r="K9" s="12">
        <v>0</v>
      </c>
      <c r="L9" s="13"/>
      <c r="M9" s="13">
        <v>42799</v>
      </c>
      <c r="N9" s="13"/>
      <c r="O9" s="11" t="s">
        <v>12</v>
      </c>
      <c r="P9" s="14" t="s">
        <v>13</v>
      </c>
    </row>
    <row r="10" spans="2:16" ht="14.25">
      <c r="B10" s="10">
        <v>4</v>
      </c>
      <c r="C10" s="11"/>
      <c r="D10" s="11" t="s">
        <v>16</v>
      </c>
      <c r="E10" s="11" t="s">
        <v>9</v>
      </c>
      <c r="F10" s="12" t="s">
        <v>10</v>
      </c>
      <c r="G10" s="12"/>
      <c r="H10" s="12"/>
      <c r="I10" s="11">
        <v>2</v>
      </c>
      <c r="J10" s="11" t="s">
        <v>11</v>
      </c>
      <c r="K10" s="12">
        <v>4</v>
      </c>
      <c r="L10" s="13"/>
      <c r="M10" s="13">
        <v>42799</v>
      </c>
      <c r="N10" s="13"/>
      <c r="O10" s="11" t="s">
        <v>12</v>
      </c>
      <c r="P10" s="14" t="s">
        <v>13</v>
      </c>
    </row>
    <row r="11" ht="13.5"/>
    <row r="12" spans="2:12" ht="14.25">
      <c r="B12" s="15"/>
      <c r="C12" s="16"/>
      <c r="D12" s="16"/>
      <c r="E12" s="17"/>
      <c r="F12" s="17" t="s">
        <v>17</v>
      </c>
      <c r="G12" s="17" t="s">
        <v>18</v>
      </c>
      <c r="H12" s="17" t="s">
        <v>19</v>
      </c>
      <c r="I12" s="17"/>
      <c r="J12" s="17"/>
      <c r="K12" s="17"/>
      <c r="L12" s="18" t="s">
        <v>20</v>
      </c>
    </row>
    <row r="13" spans="2:12" ht="14.25">
      <c r="B13" s="19" t="s">
        <v>21</v>
      </c>
      <c r="C13" s="19"/>
      <c r="D13" s="19"/>
      <c r="E13" s="20"/>
      <c r="F13" s="20">
        <v>4</v>
      </c>
      <c r="G13" s="20">
        <v>2</v>
      </c>
      <c r="H13" s="20">
        <v>2</v>
      </c>
      <c r="I13" s="11">
        <f>K7+I8+I9+K10</f>
        <v>8</v>
      </c>
      <c r="J13" s="20" t="s">
        <v>11</v>
      </c>
      <c r="K13" s="12">
        <f>I7+K8+K9+I10</f>
        <v>13</v>
      </c>
      <c r="L13" s="21">
        <f>(2*G13)+H13</f>
        <v>6</v>
      </c>
    </row>
    <row r="16" spans="2:4" ht="12.75">
      <c r="B16" s="2" t="s">
        <v>17</v>
      </c>
      <c r="C16" s="22"/>
      <c r="D16" s="22" t="s">
        <v>22</v>
      </c>
    </row>
    <row r="17" spans="2:6" ht="14.25">
      <c r="B17" s="2" t="s">
        <v>18</v>
      </c>
      <c r="C17" s="22"/>
      <c r="D17" s="22" t="s">
        <v>23</v>
      </c>
      <c r="F17" s="23"/>
    </row>
    <row r="18" spans="2:4" ht="12.75">
      <c r="B18" s="2" t="s">
        <v>19</v>
      </c>
      <c r="C18" s="22"/>
      <c r="D18" s="22" t="s">
        <v>24</v>
      </c>
    </row>
    <row r="19" spans="2:4" ht="12.75">
      <c r="B19" s="2" t="s">
        <v>20</v>
      </c>
      <c r="C19" s="22"/>
      <c r="D19" s="22" t="s">
        <v>25</v>
      </c>
    </row>
  </sheetData>
  <sheetProtection selectLockedCells="1" selectUnlockedCells="1"/>
  <mergeCells count="8">
    <mergeCell ref="D2:D4"/>
    <mergeCell ref="F5:I5"/>
    <mergeCell ref="F6:H6"/>
    <mergeCell ref="F7:H7"/>
    <mergeCell ref="F8:H8"/>
    <mergeCell ref="F9:H9"/>
    <mergeCell ref="F10:H10"/>
    <mergeCell ref="B13:D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39"/>
  <sheetViews>
    <sheetView showGridLines="0" tabSelected="1" workbookViewId="0" topLeftCell="A1">
      <selection activeCell="W13" sqref="W13"/>
    </sheetView>
  </sheetViews>
  <sheetFormatPr defaultColWidth="9.140625" defaultRowHeight="12.75"/>
  <cols>
    <col min="1" max="1" width="3.421875" style="22" customWidth="1"/>
    <col min="2" max="2" width="4.421875" style="22" customWidth="1"/>
    <col min="3" max="3" width="17.57421875" style="22" customWidth="1"/>
    <col min="4" max="4" width="5.00390625" style="22" customWidth="1"/>
    <col min="5" max="5" width="7.28125" style="22" customWidth="1"/>
    <col min="6" max="15" width="5.00390625" style="22" customWidth="1"/>
    <col min="16" max="16" width="7.28125" style="22" customWidth="1"/>
    <col min="17" max="22" width="5.00390625" style="22" customWidth="1"/>
    <col min="23" max="23" width="7.28125" style="22" customWidth="1"/>
    <col min="24" max="25" width="5.00390625" style="22" customWidth="1"/>
    <col min="26" max="16384" width="9.140625" style="22" customWidth="1"/>
  </cols>
  <sheetData>
    <row r="2" ht="12.75">
      <c r="B2" s="24" t="s">
        <v>26</v>
      </c>
    </row>
    <row r="3" spans="2:4" ht="12.75">
      <c r="B3" s="24"/>
      <c r="D3" s="2" t="s">
        <v>27</v>
      </c>
    </row>
    <row r="4" ht="12.75">
      <c r="B4" s="24"/>
    </row>
    <row r="5" ht="14.25"/>
    <row r="6" spans="2:25" ht="14.25">
      <c r="B6" s="25" t="s">
        <v>28</v>
      </c>
      <c r="C6" s="26" t="s">
        <v>29</v>
      </c>
      <c r="D6" s="27" t="s">
        <v>17</v>
      </c>
      <c r="E6" s="27" t="s">
        <v>30</v>
      </c>
      <c r="F6" s="27" t="s">
        <v>31</v>
      </c>
      <c r="G6" s="27" t="s">
        <v>32</v>
      </c>
      <c r="H6" s="27" t="s">
        <v>33</v>
      </c>
      <c r="I6" s="27" t="s">
        <v>34</v>
      </c>
      <c r="J6" s="27" t="s">
        <v>35</v>
      </c>
      <c r="K6" s="27" t="s">
        <v>36</v>
      </c>
      <c r="L6" s="27" t="s">
        <v>37</v>
      </c>
      <c r="M6" s="27" t="s">
        <v>38</v>
      </c>
      <c r="N6" s="27" t="s">
        <v>39</v>
      </c>
      <c r="O6" s="27" t="s">
        <v>40</v>
      </c>
      <c r="P6" s="27" t="s">
        <v>41</v>
      </c>
      <c r="Q6" s="27" t="s">
        <v>42</v>
      </c>
      <c r="R6" s="27" t="s">
        <v>43</v>
      </c>
      <c r="S6" s="27" t="s">
        <v>44</v>
      </c>
      <c r="T6" s="27" t="s">
        <v>45</v>
      </c>
      <c r="U6" s="27" t="s">
        <v>46</v>
      </c>
      <c r="V6" s="26" t="s">
        <v>47</v>
      </c>
      <c r="W6" s="27" t="s">
        <v>48</v>
      </c>
      <c r="X6" s="27" t="s">
        <v>49</v>
      </c>
      <c r="Y6" s="27" t="s">
        <v>50</v>
      </c>
    </row>
    <row r="7" spans="2:25" ht="14.25">
      <c r="B7" s="28">
        <v>11</v>
      </c>
      <c r="C7" s="28" t="s">
        <v>51</v>
      </c>
      <c r="D7" s="29">
        <f>'RYTÍŘI-WW'!D7+'WW-EAGLES'!D7+'WW-KOTLARKA'!D7+'WANDERERS-WW'!D7</f>
        <v>4</v>
      </c>
      <c r="E7" s="30">
        <f aca="true" t="shared" si="0" ref="E7:E15">I7/G7</f>
        <v>0.5714285714285714</v>
      </c>
      <c r="F7" s="31">
        <f aca="true" t="shared" si="1" ref="F7:F15">G7+R7+T7+U7</f>
        <v>7</v>
      </c>
      <c r="G7" s="29">
        <f>'RYTÍŘI-WW'!G7+'WW-EAGLES'!G7+'WW-KOTLARKA'!G7+'WANDERERS-WW'!G7</f>
        <v>7</v>
      </c>
      <c r="H7" s="29">
        <f>'RYTÍŘI-WW'!H7+'WW-EAGLES'!H7+'WW-KOTLARKA'!H7+'WANDERERS-WW'!H7</f>
        <v>1</v>
      </c>
      <c r="I7" s="29">
        <f>'RYTÍŘI-WW'!I7+'WW-EAGLES'!I7+'WW-KOTLARKA'!I7+'WANDERERS-WW'!I7</f>
        <v>4</v>
      </c>
      <c r="J7" s="29">
        <f>'RYTÍŘI-WW'!J7+'WW-EAGLES'!J7+'WW-KOTLARKA'!J7+'WANDERERS-WW'!J7</f>
        <v>3</v>
      </c>
      <c r="K7" s="29">
        <f>'RYTÍŘI-WW'!K7+'WW-EAGLES'!K7+'WW-KOTLARKA'!K7+'WANDERERS-WW'!K7</f>
        <v>0</v>
      </c>
      <c r="L7" s="29">
        <f>'RYTÍŘI-WW'!L7+'WW-EAGLES'!L7+'WW-KOTLARKA'!L7+'WANDERERS-WW'!L7</f>
        <v>0</v>
      </c>
      <c r="M7" s="31">
        <f aca="true" t="shared" si="2" ref="M7:M15">I7+J7+(2*K7)+(3*L7)</f>
        <v>7</v>
      </c>
      <c r="N7" s="31">
        <f aca="true" t="shared" si="3" ref="N7:N15">M7+T7+U7</f>
        <v>7</v>
      </c>
      <c r="O7" s="31">
        <f aca="true" t="shared" si="4" ref="O7:O15">I7+T7+U7</f>
        <v>4</v>
      </c>
      <c r="P7" s="30">
        <f aca="true" t="shared" si="5" ref="P7:P15">O7/(G7+T7+U7)</f>
        <v>0.5714285714285714</v>
      </c>
      <c r="Q7" s="29">
        <f>'RYTÍŘI-WW'!Q7+'WW-EAGLES'!Q7+'WW-KOTLARKA'!Q7+'WANDERERS-WW'!Q7</f>
        <v>3</v>
      </c>
      <c r="R7" s="29">
        <f>'RYTÍŘI-WW'!R7+'WW-EAGLES'!R7+'WW-KOTLARKA'!R7+'WANDERERS-WW'!R7</f>
        <v>0</v>
      </c>
      <c r="S7" s="29">
        <f>'RYTÍŘI-WW'!S7+'WW-EAGLES'!S7+'WW-KOTLARKA'!S7+'WANDERERS-WW'!S7</f>
        <v>0</v>
      </c>
      <c r="T7" s="29">
        <f>'RYTÍŘI-WW'!T7+'WW-EAGLES'!T7+'WW-KOTLARKA'!T7+'WANDERERS-WW'!T7</f>
        <v>0</v>
      </c>
      <c r="U7" s="29">
        <f>'RYTÍŘI-WW'!U7+'WW-EAGLES'!U7+'WW-KOTLARKA'!U7+'WANDERERS-WW'!U7</f>
        <v>0</v>
      </c>
      <c r="V7" s="29">
        <f>'RYTÍŘI-WW'!V7+'WW-EAGLES'!V7+'WW-KOTLARKA'!V7+'WANDERERS-WW'!V7</f>
        <v>0</v>
      </c>
      <c r="W7" s="32" t="e">
        <f aca="true" t="shared" si="6" ref="W7:W15">X7/(X7+Y7)</f>
        <v>#DIV/0!</v>
      </c>
      <c r="X7" s="29">
        <f>'RYTÍŘI-WW'!X7+'WW-EAGLES'!X7+'WW-KOTLARKA'!X7+'WANDERERS-WW'!X7</f>
        <v>0</v>
      </c>
      <c r="Y7" s="29">
        <f>'RYTÍŘI-WW'!Y7+'WW-EAGLES'!Y7+'WW-KOTLARKA'!Y7+'WANDERERS-WW'!Y7</f>
        <v>0</v>
      </c>
    </row>
    <row r="8" spans="2:25" ht="14.25">
      <c r="B8" s="28">
        <v>42</v>
      </c>
      <c r="C8" s="28" t="s">
        <v>52</v>
      </c>
      <c r="D8" s="29">
        <f>'RYTÍŘI-WW'!D8+'WW-EAGLES'!D8+'WW-KOTLARKA'!D8+'WANDERERS-WW'!D8</f>
        <v>4</v>
      </c>
      <c r="E8" s="30">
        <f t="shared" si="0"/>
        <v>0.2857142857142857</v>
      </c>
      <c r="F8" s="31">
        <f t="shared" si="1"/>
        <v>7</v>
      </c>
      <c r="G8" s="29">
        <f>'RYTÍŘI-WW'!G8+'WW-EAGLES'!G8+'WW-KOTLARKA'!G8+'WANDERERS-WW'!G8</f>
        <v>7</v>
      </c>
      <c r="H8" s="29">
        <f>'RYTÍŘI-WW'!H8+'WW-EAGLES'!H8+'WW-KOTLARKA'!H8+'WANDERERS-WW'!H8</f>
        <v>1</v>
      </c>
      <c r="I8" s="29">
        <f>'RYTÍŘI-WW'!I8+'WW-EAGLES'!I8+'WW-KOTLARKA'!I8+'WANDERERS-WW'!I8</f>
        <v>2</v>
      </c>
      <c r="J8" s="29">
        <f>'RYTÍŘI-WW'!J8+'WW-EAGLES'!J8+'WW-KOTLARKA'!J8+'WANDERERS-WW'!J8</f>
        <v>1</v>
      </c>
      <c r="K8" s="29">
        <f>'RYTÍŘI-WW'!K8+'WW-EAGLES'!K8+'WW-KOTLARKA'!K8+'WANDERERS-WW'!K8</f>
        <v>0</v>
      </c>
      <c r="L8" s="29">
        <f>'RYTÍŘI-WW'!L8+'WW-EAGLES'!L8+'WW-KOTLARKA'!L8+'WANDERERS-WW'!L8</f>
        <v>0</v>
      </c>
      <c r="M8" s="31">
        <f t="shared" si="2"/>
        <v>3</v>
      </c>
      <c r="N8" s="31">
        <f t="shared" si="3"/>
        <v>3</v>
      </c>
      <c r="O8" s="31">
        <f t="shared" si="4"/>
        <v>2</v>
      </c>
      <c r="P8" s="30">
        <f t="shared" si="5"/>
        <v>0.2857142857142857</v>
      </c>
      <c r="Q8" s="29">
        <f>'RYTÍŘI-WW'!Q8+'WW-EAGLES'!Q8+'WW-KOTLARKA'!Q8+'WANDERERS-WW'!Q8</f>
        <v>3</v>
      </c>
      <c r="R8" s="29">
        <f>'RYTÍŘI-WW'!R8+'WW-EAGLES'!R8+'WW-KOTLARKA'!R8+'WANDERERS-WW'!R8</f>
        <v>0</v>
      </c>
      <c r="S8" s="29">
        <f>'RYTÍŘI-WW'!S8+'WW-EAGLES'!S8+'WW-KOTLARKA'!S8+'WANDERERS-WW'!S8</f>
        <v>3</v>
      </c>
      <c r="T8" s="29">
        <f>'RYTÍŘI-WW'!T8+'WW-EAGLES'!T8+'WW-KOTLARKA'!T8+'WANDERERS-WW'!T8</f>
        <v>0</v>
      </c>
      <c r="U8" s="29">
        <f>'RYTÍŘI-WW'!U8+'WW-EAGLES'!U8+'WW-KOTLARKA'!U8+'WANDERERS-WW'!U8</f>
        <v>0</v>
      </c>
      <c r="V8" s="29">
        <f>'RYTÍŘI-WW'!V8+'WW-EAGLES'!V8+'WW-KOTLARKA'!V8+'WANDERERS-WW'!V8</f>
        <v>0</v>
      </c>
      <c r="W8" s="32" t="e">
        <f t="shared" si="6"/>
        <v>#DIV/0!</v>
      </c>
      <c r="X8" s="29">
        <f>'RYTÍŘI-WW'!X8+'WW-EAGLES'!X8+'WW-KOTLARKA'!X8+'WANDERERS-WW'!X8</f>
        <v>0</v>
      </c>
      <c r="Y8" s="29">
        <f>'RYTÍŘI-WW'!Y8+'WW-EAGLES'!Y8+'WW-KOTLARKA'!Y8+'WANDERERS-WW'!Y8</f>
        <v>0</v>
      </c>
    </row>
    <row r="9" spans="2:25" ht="14.25">
      <c r="B9" s="28">
        <v>3</v>
      </c>
      <c r="C9" s="28" t="s">
        <v>53</v>
      </c>
      <c r="D9" s="29">
        <f>'RYTÍŘI-WW'!D9+'WW-EAGLES'!D9+'WW-KOTLARKA'!D9+'WANDERERS-WW'!D9</f>
        <v>4</v>
      </c>
      <c r="E9" s="30">
        <f t="shared" si="0"/>
        <v>0</v>
      </c>
      <c r="F9" s="31">
        <f t="shared" si="1"/>
        <v>6</v>
      </c>
      <c r="G9" s="29">
        <f>'RYTÍŘI-WW'!G9+'WW-EAGLES'!G9+'WW-KOTLARKA'!G9+'WANDERERS-WW'!G9</f>
        <v>4</v>
      </c>
      <c r="H9" s="29">
        <f>'RYTÍŘI-WW'!H9+'WW-EAGLES'!H9+'WW-KOTLARKA'!H9+'WANDERERS-WW'!H9</f>
        <v>0</v>
      </c>
      <c r="I9" s="29">
        <f>'RYTÍŘI-WW'!I9+'WW-EAGLES'!I9+'WW-KOTLARKA'!I9+'WANDERERS-WW'!I9</f>
        <v>0</v>
      </c>
      <c r="J9" s="29">
        <f>'RYTÍŘI-WW'!J9+'WW-EAGLES'!J9+'WW-KOTLARKA'!J9+'WANDERERS-WW'!J9</f>
        <v>0</v>
      </c>
      <c r="K9" s="29">
        <f>'RYTÍŘI-WW'!K9+'WW-EAGLES'!K9+'WW-KOTLARKA'!K9+'WANDERERS-WW'!K9</f>
        <v>0</v>
      </c>
      <c r="L9" s="29">
        <f>'RYTÍŘI-WW'!L9+'WW-EAGLES'!L9+'WW-KOTLARKA'!L9+'WANDERERS-WW'!L9</f>
        <v>0</v>
      </c>
      <c r="M9" s="31">
        <f t="shared" si="2"/>
        <v>0</v>
      </c>
      <c r="N9" s="31">
        <f t="shared" si="3"/>
        <v>2</v>
      </c>
      <c r="O9" s="31">
        <f t="shared" si="4"/>
        <v>2</v>
      </c>
      <c r="P9" s="30">
        <f t="shared" si="5"/>
        <v>0.3333333333333333</v>
      </c>
      <c r="Q9" s="29">
        <f>'RYTÍŘI-WW'!Q9+'WW-EAGLES'!Q9+'WW-KOTLARKA'!Q9+'WANDERERS-WW'!Q9</f>
        <v>0</v>
      </c>
      <c r="R9" s="29">
        <f>'RYTÍŘI-WW'!R9+'WW-EAGLES'!R9+'WW-KOTLARKA'!R9+'WANDERERS-WW'!R9</f>
        <v>0</v>
      </c>
      <c r="S9" s="29">
        <f>'RYTÍŘI-WW'!S9+'WW-EAGLES'!S9+'WW-KOTLARKA'!S9+'WANDERERS-WW'!S9</f>
        <v>2</v>
      </c>
      <c r="T9" s="29">
        <f>'RYTÍŘI-WW'!T9+'WW-EAGLES'!T9+'WW-KOTLARKA'!T9+'WANDERERS-WW'!T9</f>
        <v>0</v>
      </c>
      <c r="U9" s="29">
        <f>'RYTÍŘI-WW'!U9+'WW-EAGLES'!U9+'WW-KOTLARKA'!U9+'WANDERERS-WW'!U9</f>
        <v>2</v>
      </c>
      <c r="V9" s="29">
        <f>'RYTÍŘI-WW'!V9+'WW-EAGLES'!V9+'WW-KOTLARKA'!V9+'WANDERERS-WW'!V9</f>
        <v>0</v>
      </c>
      <c r="W9" s="32" t="e">
        <f t="shared" si="6"/>
        <v>#DIV/0!</v>
      </c>
      <c r="X9" s="29">
        <f>'RYTÍŘI-WW'!X9+'WW-EAGLES'!X9+'WW-KOTLARKA'!X9+'WANDERERS-WW'!X9</f>
        <v>0</v>
      </c>
      <c r="Y9" s="29">
        <f>'RYTÍŘI-WW'!Y9+'WW-EAGLES'!Y9+'WW-KOTLARKA'!Y9+'WANDERERS-WW'!Y9</f>
        <v>0</v>
      </c>
    </row>
    <row r="10" spans="2:25" ht="14.25">
      <c r="B10" s="28">
        <v>45</v>
      </c>
      <c r="C10" s="28" t="s">
        <v>54</v>
      </c>
      <c r="D10" s="29">
        <f>'RYTÍŘI-WW'!D10+'WW-EAGLES'!D10+'WW-KOTLARKA'!D10+'WANDERERS-WW'!D10</f>
        <v>4</v>
      </c>
      <c r="E10" s="30">
        <f t="shared" si="0"/>
        <v>0</v>
      </c>
      <c r="F10" s="31">
        <f t="shared" si="1"/>
        <v>4</v>
      </c>
      <c r="G10" s="29">
        <f>'RYTÍŘI-WW'!G10+'WW-EAGLES'!G10+'WW-KOTLARKA'!G10+'WANDERERS-WW'!G10</f>
        <v>3</v>
      </c>
      <c r="H10" s="29">
        <f>'RYTÍŘI-WW'!H10+'WW-EAGLES'!H10+'WW-KOTLARKA'!H10+'WANDERERS-WW'!H10</f>
        <v>1</v>
      </c>
      <c r="I10" s="29">
        <f>'RYTÍŘI-WW'!I10+'WW-EAGLES'!I10+'WW-KOTLARKA'!I10+'WANDERERS-WW'!I10</f>
        <v>0</v>
      </c>
      <c r="J10" s="29">
        <f>'RYTÍŘI-WW'!J10+'WW-EAGLES'!J10+'WW-KOTLARKA'!J10+'WANDERERS-WW'!J10</f>
        <v>0</v>
      </c>
      <c r="K10" s="29">
        <f>'RYTÍŘI-WW'!K10+'WW-EAGLES'!K10+'WW-KOTLARKA'!K10+'WANDERERS-WW'!K10</f>
        <v>0</v>
      </c>
      <c r="L10" s="29">
        <f>'RYTÍŘI-WW'!L10+'WW-EAGLES'!L10+'WW-KOTLARKA'!L10+'WANDERERS-WW'!L10</f>
        <v>0</v>
      </c>
      <c r="M10" s="31">
        <f t="shared" si="2"/>
        <v>0</v>
      </c>
      <c r="N10" s="31">
        <f t="shared" si="3"/>
        <v>1</v>
      </c>
      <c r="O10" s="31">
        <f t="shared" si="4"/>
        <v>1</v>
      </c>
      <c r="P10" s="30">
        <f t="shared" si="5"/>
        <v>0.25</v>
      </c>
      <c r="Q10" s="29">
        <f>'RYTÍŘI-WW'!Q10+'WW-EAGLES'!Q10+'WW-KOTLARKA'!Q10+'WANDERERS-WW'!Q10</f>
        <v>1</v>
      </c>
      <c r="R10" s="29">
        <f>'RYTÍŘI-WW'!R10+'WW-EAGLES'!R10+'WW-KOTLARKA'!R10+'WANDERERS-WW'!R10</f>
        <v>0</v>
      </c>
      <c r="S10" s="29">
        <f>'RYTÍŘI-WW'!S10+'WW-EAGLES'!S10+'WW-KOTLARKA'!S10+'WANDERERS-WW'!S10</f>
        <v>1</v>
      </c>
      <c r="T10" s="29">
        <f>'RYTÍŘI-WW'!T10+'WW-EAGLES'!T10+'WW-KOTLARKA'!T10+'WANDERERS-WW'!T10</f>
        <v>0</v>
      </c>
      <c r="U10" s="29">
        <f>'RYTÍŘI-WW'!U10+'WW-EAGLES'!U10+'WW-KOTLARKA'!U10+'WANDERERS-WW'!U10</f>
        <v>1</v>
      </c>
      <c r="V10" s="29">
        <f>'RYTÍŘI-WW'!V10+'WW-EAGLES'!V10+'WW-KOTLARKA'!V10+'WANDERERS-WW'!V10</f>
        <v>0</v>
      </c>
      <c r="W10" s="32" t="e">
        <f t="shared" si="6"/>
        <v>#DIV/0!</v>
      </c>
      <c r="X10" s="29">
        <f>'RYTÍŘI-WW'!X10+'WW-EAGLES'!X10+'WW-KOTLARKA'!X10+'WANDERERS-WW'!X10</f>
        <v>0</v>
      </c>
      <c r="Y10" s="29">
        <f>'RYTÍŘI-WW'!Y10+'WW-EAGLES'!Y10+'WW-KOTLARKA'!Y10+'WANDERERS-WW'!Y10</f>
        <v>0</v>
      </c>
    </row>
    <row r="11" spans="2:25" ht="14.25">
      <c r="B11" s="28">
        <v>33</v>
      </c>
      <c r="C11" s="28" t="s">
        <v>55</v>
      </c>
      <c r="D11" s="29">
        <f>'RYTÍŘI-WW'!D11+'WW-EAGLES'!D11+'WW-KOTLARKA'!D11+'WANDERERS-WW'!D11</f>
        <v>4</v>
      </c>
      <c r="E11" s="30">
        <f t="shared" si="0"/>
        <v>0</v>
      </c>
      <c r="F11" s="31">
        <f t="shared" si="1"/>
        <v>4</v>
      </c>
      <c r="G11" s="29">
        <f>'RYTÍŘI-WW'!G11+'WW-EAGLES'!G11+'WW-KOTLARKA'!G11+'WANDERERS-WW'!G11</f>
        <v>3</v>
      </c>
      <c r="H11" s="29">
        <f>'RYTÍŘI-WW'!H11+'WW-EAGLES'!H11+'WW-KOTLARKA'!H11+'WANDERERS-WW'!H11</f>
        <v>0</v>
      </c>
      <c r="I11" s="29">
        <f>'RYTÍŘI-WW'!I11+'WW-EAGLES'!I11+'WW-KOTLARKA'!I11+'WANDERERS-WW'!I11</f>
        <v>0</v>
      </c>
      <c r="J11" s="29">
        <f>'RYTÍŘI-WW'!J11+'WW-EAGLES'!J11+'WW-KOTLARKA'!J11+'WANDERERS-WW'!J11</f>
        <v>0</v>
      </c>
      <c r="K11" s="29">
        <f>'RYTÍŘI-WW'!K11+'WW-EAGLES'!K11+'WW-KOTLARKA'!K11+'WANDERERS-WW'!K11</f>
        <v>0</v>
      </c>
      <c r="L11" s="29">
        <f>'RYTÍŘI-WW'!L11+'WW-EAGLES'!L11+'WW-KOTLARKA'!L11+'WANDERERS-WW'!L11</f>
        <v>0</v>
      </c>
      <c r="M11" s="31">
        <f t="shared" si="2"/>
        <v>0</v>
      </c>
      <c r="N11" s="31">
        <f t="shared" si="3"/>
        <v>1</v>
      </c>
      <c r="O11" s="31">
        <f t="shared" si="4"/>
        <v>1</v>
      </c>
      <c r="P11" s="30">
        <f t="shared" si="5"/>
        <v>0.25</v>
      </c>
      <c r="Q11" s="29">
        <f>'RYTÍŘI-WW'!Q11+'WW-EAGLES'!Q11+'WW-KOTLARKA'!Q11+'WANDERERS-WW'!Q11</f>
        <v>0</v>
      </c>
      <c r="R11" s="29">
        <f>'RYTÍŘI-WW'!R11+'WW-EAGLES'!R11+'WW-KOTLARKA'!R11+'WANDERERS-WW'!R11</f>
        <v>0</v>
      </c>
      <c r="S11" s="29">
        <f>'RYTÍŘI-WW'!S11+'WW-EAGLES'!S11+'WW-KOTLARKA'!S11+'WANDERERS-WW'!S11</f>
        <v>3</v>
      </c>
      <c r="T11" s="29">
        <f>'RYTÍŘI-WW'!T11+'WW-EAGLES'!T11+'WW-KOTLARKA'!T11+'WANDERERS-WW'!T11</f>
        <v>0</v>
      </c>
      <c r="U11" s="29">
        <f>'RYTÍŘI-WW'!U11+'WW-EAGLES'!U11+'WW-KOTLARKA'!U11+'WANDERERS-WW'!U11</f>
        <v>1</v>
      </c>
      <c r="V11" s="29">
        <f>'RYTÍŘI-WW'!V11+'WW-EAGLES'!V11+'WW-KOTLARKA'!V11+'WANDERERS-WW'!V11</f>
        <v>0</v>
      </c>
      <c r="W11" s="32" t="e">
        <f t="shared" si="6"/>
        <v>#DIV/0!</v>
      </c>
      <c r="X11" s="29">
        <f>'RYTÍŘI-WW'!X11+'WW-EAGLES'!X11+'WW-KOTLARKA'!X11+'WANDERERS-WW'!X11</f>
        <v>0</v>
      </c>
      <c r="Y11" s="29">
        <f>'RYTÍŘI-WW'!Y11+'WW-EAGLES'!Y11+'WW-KOTLARKA'!Y11+'WANDERERS-WW'!Y11</f>
        <v>0</v>
      </c>
    </row>
    <row r="12" spans="2:25" ht="14.25">
      <c r="B12" s="28">
        <v>77</v>
      </c>
      <c r="C12" s="28" t="s">
        <v>56</v>
      </c>
      <c r="D12" s="29">
        <f>'RYTÍŘI-WW'!D12+'WW-EAGLES'!D12+'WW-KOTLARKA'!D12+'WANDERERS-WW'!D12</f>
        <v>4</v>
      </c>
      <c r="E12" s="30">
        <f t="shared" si="0"/>
        <v>0.2</v>
      </c>
      <c r="F12" s="31">
        <f t="shared" si="1"/>
        <v>5</v>
      </c>
      <c r="G12" s="29">
        <f>'RYTÍŘI-WW'!G12+'WW-EAGLES'!G12+'WW-KOTLARKA'!G12+'WANDERERS-WW'!G12</f>
        <v>5</v>
      </c>
      <c r="H12" s="29">
        <f>'RYTÍŘI-WW'!H12+'WW-EAGLES'!H12+'WW-KOTLARKA'!H12+'WANDERERS-WW'!H12</f>
        <v>0</v>
      </c>
      <c r="I12" s="29">
        <f>'RYTÍŘI-WW'!I12+'WW-EAGLES'!I12+'WW-KOTLARKA'!I12+'WANDERERS-WW'!I12</f>
        <v>1</v>
      </c>
      <c r="J12" s="29">
        <f>'RYTÍŘI-WW'!J12+'WW-EAGLES'!J12+'WW-KOTLARKA'!J12+'WANDERERS-WW'!J12</f>
        <v>0</v>
      </c>
      <c r="K12" s="29">
        <f>'RYTÍŘI-WW'!K12+'WW-EAGLES'!K12+'WW-KOTLARKA'!K12+'WANDERERS-WW'!K12</f>
        <v>0</v>
      </c>
      <c r="L12" s="29">
        <f>'RYTÍŘI-WW'!L12+'WW-EAGLES'!L12+'WW-KOTLARKA'!L12+'WANDERERS-WW'!L12</f>
        <v>0</v>
      </c>
      <c r="M12" s="31">
        <f t="shared" si="2"/>
        <v>1</v>
      </c>
      <c r="N12" s="31">
        <f t="shared" si="3"/>
        <v>1</v>
      </c>
      <c r="O12" s="31">
        <f t="shared" si="4"/>
        <v>1</v>
      </c>
      <c r="P12" s="30">
        <f t="shared" si="5"/>
        <v>0.2</v>
      </c>
      <c r="Q12" s="29">
        <f>'RYTÍŘI-WW'!Q12+'WW-EAGLES'!Q12+'WW-KOTLARKA'!Q12+'WANDERERS-WW'!Q12</f>
        <v>1</v>
      </c>
      <c r="R12" s="29">
        <f>'RYTÍŘI-WW'!R12+'WW-EAGLES'!R12+'WW-KOTLARKA'!R12+'WANDERERS-WW'!R12</f>
        <v>0</v>
      </c>
      <c r="S12" s="29">
        <f>'RYTÍŘI-WW'!S12+'WW-EAGLES'!S12+'WW-KOTLARKA'!S12+'WANDERERS-WW'!S12</f>
        <v>1</v>
      </c>
      <c r="T12" s="29">
        <f>'RYTÍŘI-WW'!T12+'WW-EAGLES'!T12+'WW-KOTLARKA'!T12+'WANDERERS-WW'!T12</f>
        <v>0</v>
      </c>
      <c r="U12" s="29">
        <f>'RYTÍŘI-WW'!U12+'WW-EAGLES'!U12+'WW-KOTLARKA'!U12+'WANDERERS-WW'!U12</f>
        <v>0</v>
      </c>
      <c r="V12" s="29">
        <f>'RYTÍŘI-WW'!V12+'WW-EAGLES'!V12+'WW-KOTLARKA'!V12+'WANDERERS-WW'!V12</f>
        <v>0</v>
      </c>
      <c r="W12" s="32" t="e">
        <f t="shared" si="6"/>
        <v>#DIV/0!</v>
      </c>
      <c r="X12" s="29">
        <f>'RYTÍŘI-WW'!X12+'WW-EAGLES'!X12+'WW-KOTLARKA'!X12+'WANDERERS-WW'!X12</f>
        <v>0</v>
      </c>
      <c r="Y12" s="29">
        <f>'RYTÍŘI-WW'!Y12+'WW-EAGLES'!Y12+'WW-KOTLARKA'!Y12+'WANDERERS-WW'!Y12</f>
        <v>0</v>
      </c>
    </row>
    <row r="13" spans="2:27" ht="14.25">
      <c r="B13" s="28">
        <v>51</v>
      </c>
      <c r="C13" s="28" t="s">
        <v>57</v>
      </c>
      <c r="D13" s="29">
        <f>'RYTÍŘI-WW'!D13+'WW-EAGLES'!D13+'WW-KOTLARKA'!D13+'WANDERERS-WW'!D13</f>
        <v>4</v>
      </c>
      <c r="E13" s="30">
        <f t="shared" si="0"/>
        <v>0.5714285714285714</v>
      </c>
      <c r="F13" s="31">
        <f t="shared" si="1"/>
        <v>7</v>
      </c>
      <c r="G13" s="29">
        <f>'RYTÍŘI-WW'!G13+'WW-EAGLES'!G13+'WW-KOTLARKA'!G13+'WANDERERS-WW'!G13</f>
        <v>7</v>
      </c>
      <c r="H13" s="29">
        <f>'RYTÍŘI-WW'!H13+'WW-EAGLES'!H13+'WW-KOTLARKA'!H13+'WANDERERS-WW'!H13</f>
        <v>4</v>
      </c>
      <c r="I13" s="29">
        <f>'RYTÍŘI-WW'!I13+'WW-EAGLES'!I13+'WW-KOTLARKA'!I13+'WANDERERS-WW'!I13</f>
        <v>4</v>
      </c>
      <c r="J13" s="29">
        <f>'RYTÍŘI-WW'!J13+'WW-EAGLES'!J13+'WW-KOTLARKA'!J13+'WANDERERS-WW'!J13</f>
        <v>0</v>
      </c>
      <c r="K13" s="29">
        <f>'RYTÍŘI-WW'!K13+'WW-EAGLES'!K13+'WW-KOTLARKA'!K13+'WANDERERS-WW'!K13</f>
        <v>0</v>
      </c>
      <c r="L13" s="29">
        <f>'RYTÍŘI-WW'!L13+'WW-EAGLES'!L13+'WW-KOTLARKA'!L13+'WANDERERS-WW'!L13</f>
        <v>0</v>
      </c>
      <c r="M13" s="31">
        <f t="shared" si="2"/>
        <v>4</v>
      </c>
      <c r="N13" s="31">
        <f t="shared" si="3"/>
        <v>4</v>
      </c>
      <c r="O13" s="31">
        <f t="shared" si="4"/>
        <v>4</v>
      </c>
      <c r="P13" s="30">
        <f t="shared" si="5"/>
        <v>0.5714285714285714</v>
      </c>
      <c r="Q13" s="29">
        <f>'RYTÍŘI-WW'!Q13+'WW-EAGLES'!Q13+'WW-KOTLARKA'!Q13+'WANDERERS-WW'!Q13</f>
        <v>0</v>
      </c>
      <c r="R13" s="29">
        <f>'RYTÍŘI-WW'!R13+'WW-EAGLES'!R13+'WW-KOTLARKA'!R13+'WANDERERS-WW'!R13</f>
        <v>0</v>
      </c>
      <c r="S13" s="29">
        <f>'RYTÍŘI-WW'!S13+'WW-EAGLES'!S13+'WW-KOTLARKA'!S13+'WANDERERS-WW'!S13</f>
        <v>0</v>
      </c>
      <c r="T13" s="29">
        <f>'RYTÍŘI-WW'!T13+'WW-EAGLES'!T13+'WW-KOTLARKA'!T13+'WANDERERS-WW'!T13</f>
        <v>0</v>
      </c>
      <c r="U13" s="29">
        <f>'RYTÍŘI-WW'!U13+'WW-EAGLES'!U13+'WW-KOTLARKA'!U13+'WANDERERS-WW'!U13</f>
        <v>0</v>
      </c>
      <c r="V13" s="29">
        <f>'RYTÍŘI-WW'!V13+'WW-EAGLES'!V13+'WW-KOTLARKA'!V13+'WANDERERS-WW'!V13</f>
        <v>0</v>
      </c>
      <c r="W13" s="32" t="e">
        <f t="shared" si="6"/>
        <v>#DIV/0!</v>
      </c>
      <c r="X13" s="29">
        <f>'RYTÍŘI-WW'!X13+'WW-EAGLES'!X13+'WW-KOTLARKA'!X13+'WANDERERS-WW'!X13</f>
        <v>0</v>
      </c>
      <c r="Y13" s="29">
        <f>'RYTÍŘI-WW'!Y13+'WW-EAGLES'!Y13+'WW-KOTLARKA'!Y13+'WANDERERS-WW'!Y13</f>
        <v>0</v>
      </c>
      <c r="AA13" s="33"/>
    </row>
    <row r="14" spans="2:25" ht="14.25">
      <c r="B14" s="28">
        <v>8</v>
      </c>
      <c r="C14" s="28" t="s">
        <v>58</v>
      </c>
      <c r="D14" s="29">
        <f>'RYTÍŘI-WW'!D14+'WW-EAGLES'!D14+'WW-KOTLARKA'!D14+'WANDERERS-WW'!D14</f>
        <v>4</v>
      </c>
      <c r="E14" s="34">
        <f t="shared" si="0"/>
        <v>0.42857142857142855</v>
      </c>
      <c r="F14" s="35">
        <f t="shared" si="1"/>
        <v>7</v>
      </c>
      <c r="G14" s="29">
        <f>'RYTÍŘI-WW'!G14+'WW-EAGLES'!G14+'WW-KOTLARKA'!G14+'WANDERERS-WW'!G14</f>
        <v>7</v>
      </c>
      <c r="H14" s="29">
        <f>'RYTÍŘI-WW'!H14+'WW-EAGLES'!H14+'WW-KOTLARKA'!H14+'WANDERERS-WW'!H14</f>
        <v>1</v>
      </c>
      <c r="I14" s="29">
        <f>'RYTÍŘI-WW'!I14+'WW-EAGLES'!I14+'WW-KOTLARKA'!I14+'WANDERERS-WW'!I14</f>
        <v>3</v>
      </c>
      <c r="J14" s="29">
        <f>'RYTÍŘI-WW'!J14+'WW-EAGLES'!J14+'WW-KOTLARKA'!J14+'WANDERERS-WW'!J14</f>
        <v>0</v>
      </c>
      <c r="K14" s="29">
        <f>'RYTÍŘI-WW'!K14+'WW-EAGLES'!K14+'WW-KOTLARKA'!K14+'WANDERERS-WW'!K14</f>
        <v>0</v>
      </c>
      <c r="L14" s="29">
        <f>'RYTÍŘI-WW'!L14+'WW-EAGLES'!L14+'WW-KOTLARKA'!L14+'WANDERERS-WW'!L14</f>
        <v>0</v>
      </c>
      <c r="M14" s="31">
        <f t="shared" si="2"/>
        <v>3</v>
      </c>
      <c r="N14" s="31">
        <f t="shared" si="3"/>
        <v>3</v>
      </c>
      <c r="O14" s="31">
        <f t="shared" si="4"/>
        <v>3</v>
      </c>
      <c r="P14" s="30">
        <f t="shared" si="5"/>
        <v>0.42857142857142855</v>
      </c>
      <c r="Q14" s="29">
        <f>'RYTÍŘI-WW'!Q14+'WW-EAGLES'!Q14+'WW-KOTLARKA'!Q14+'WANDERERS-WW'!Q14</f>
        <v>0</v>
      </c>
      <c r="R14" s="29">
        <f>'RYTÍŘI-WW'!R14+'WW-EAGLES'!R14+'WW-KOTLARKA'!R14+'WANDERERS-WW'!R14</f>
        <v>0</v>
      </c>
      <c r="S14" s="29">
        <f>'RYTÍŘI-WW'!S14+'WW-EAGLES'!S14+'WW-KOTLARKA'!S14+'WANDERERS-WW'!S14</f>
        <v>3</v>
      </c>
      <c r="T14" s="29">
        <f>'RYTÍŘI-WW'!T14+'WW-EAGLES'!T14+'WW-KOTLARKA'!T14+'WANDERERS-WW'!T14</f>
        <v>0</v>
      </c>
      <c r="U14" s="29">
        <f>'RYTÍŘI-WW'!U14+'WW-EAGLES'!U14+'WW-KOTLARKA'!U14+'WANDERERS-WW'!U14</f>
        <v>0</v>
      </c>
      <c r="V14" s="29">
        <f>'RYTÍŘI-WW'!V14+'WW-EAGLES'!V14+'WW-KOTLARKA'!V14+'WANDERERS-WW'!V14</f>
        <v>0</v>
      </c>
      <c r="W14" s="32" t="e">
        <f t="shared" si="6"/>
        <v>#DIV/0!</v>
      </c>
      <c r="X14" s="29">
        <f>'RYTÍŘI-WW'!X14+'WW-EAGLES'!X14+'WW-KOTLARKA'!X14+'WANDERERS-WW'!X14</f>
        <v>0</v>
      </c>
      <c r="Y14" s="29">
        <f>'RYTÍŘI-WW'!Y14+'WW-EAGLES'!Y14+'WW-KOTLARKA'!Y14+'WANDERERS-WW'!Y14</f>
        <v>0</v>
      </c>
    </row>
    <row r="15" spans="2:25" ht="14.25">
      <c r="B15" s="27"/>
      <c r="C15" s="27"/>
      <c r="D15" s="27">
        <f>'RYTÍŘI-WW'!D15+'WW-EAGLES'!D15+'WW-KOTLARKA'!D15+'WANDERERS-WW'!D15</f>
        <v>4</v>
      </c>
      <c r="E15" s="36">
        <f t="shared" si="0"/>
        <v>0.32558139534883723</v>
      </c>
      <c r="F15" s="37">
        <f t="shared" si="1"/>
        <v>47</v>
      </c>
      <c r="G15" s="37">
        <f>'RYTÍŘI-WW'!G15+'WW-EAGLES'!G15+'WW-KOTLARKA'!G15+'WANDERERS-WW'!G15</f>
        <v>43</v>
      </c>
      <c r="H15" s="37">
        <f>'RYTÍŘI-WW'!H15+'WW-EAGLES'!H15+'WW-KOTLARKA'!H15+'WANDERERS-WW'!H15</f>
        <v>8</v>
      </c>
      <c r="I15" s="37">
        <f>'RYTÍŘI-WW'!I15+'WW-EAGLES'!I15+'WW-KOTLARKA'!I15+'WANDERERS-WW'!I15</f>
        <v>14</v>
      </c>
      <c r="J15" s="37">
        <f>'RYTÍŘI-WW'!J15+'WW-EAGLES'!J15+'WW-KOTLARKA'!J15+'WANDERERS-WW'!J15</f>
        <v>4</v>
      </c>
      <c r="K15" s="37">
        <f>'RYTÍŘI-WW'!K15+'WW-EAGLES'!K15+'WW-KOTLARKA'!K15+'WANDERERS-WW'!K15</f>
        <v>0</v>
      </c>
      <c r="L15" s="37">
        <f>'RYTÍŘI-WW'!L15+'WW-EAGLES'!L15+'WW-KOTLARKA'!L15+'WANDERERS-WW'!L15</f>
        <v>0</v>
      </c>
      <c r="M15" s="37">
        <f t="shared" si="2"/>
        <v>18</v>
      </c>
      <c r="N15" s="37">
        <f t="shared" si="3"/>
        <v>22</v>
      </c>
      <c r="O15" s="37">
        <f t="shared" si="4"/>
        <v>18</v>
      </c>
      <c r="P15" s="36">
        <f t="shared" si="5"/>
        <v>0.3829787234042553</v>
      </c>
      <c r="Q15" s="37">
        <f>'RYTÍŘI-WW'!Q15+'WW-EAGLES'!Q15+'WW-KOTLARKA'!Q15+'WANDERERS-WW'!Q15</f>
        <v>8</v>
      </c>
      <c r="R15" s="37">
        <f>'RYTÍŘI-WW'!R15+'WW-EAGLES'!R15+'WW-KOTLARKA'!R15+'WANDERERS-WW'!R15</f>
        <v>0</v>
      </c>
      <c r="S15" s="37">
        <f>'RYTÍŘI-WW'!S15+'WW-EAGLES'!S15+'WW-KOTLARKA'!S15+'WANDERERS-WW'!S15</f>
        <v>13</v>
      </c>
      <c r="T15" s="37">
        <f>'RYTÍŘI-WW'!T15+'WW-EAGLES'!T15+'WW-KOTLARKA'!T15+'WANDERERS-WW'!T15</f>
        <v>0</v>
      </c>
      <c r="U15" s="37">
        <f>'RYTÍŘI-WW'!U15+'WW-EAGLES'!U15+'WW-KOTLARKA'!U15+'WANDERERS-WW'!U15</f>
        <v>4</v>
      </c>
      <c r="V15" s="37">
        <f>'RYTÍŘI-WW'!V15+'WW-EAGLES'!V15+'WW-KOTLARKA'!V15+'WANDERERS-WW'!V15</f>
        <v>0</v>
      </c>
      <c r="W15" s="38" t="e">
        <f t="shared" si="6"/>
        <v>#DIV/0!</v>
      </c>
      <c r="X15" s="37">
        <f>'RYTÍŘI-WW'!X15+'WW-EAGLES'!X15+'WW-KOTLARKA'!X15+'WANDERERS-WW'!X15</f>
        <v>0</v>
      </c>
      <c r="Y15" s="39">
        <f>'RYTÍŘI-WW'!Y15+'WW-EAGLES'!Y15+'WW-KOTLARKA'!Y15+'WANDERERS-WW'!Y15</f>
        <v>0</v>
      </c>
    </row>
    <row r="16" ht="14.25"/>
    <row r="18" spans="3:4" ht="12.75">
      <c r="C18" s="2" t="s">
        <v>17</v>
      </c>
      <c r="D18" s="22" t="s">
        <v>59</v>
      </c>
    </row>
    <row r="19" spans="3:4" ht="12.75">
      <c r="C19" s="2" t="s">
        <v>30</v>
      </c>
      <c r="D19" s="22" t="s">
        <v>60</v>
      </c>
    </row>
    <row r="20" spans="3:4" ht="12.75">
      <c r="C20" s="2" t="s">
        <v>31</v>
      </c>
      <c r="D20" s="22" t="s">
        <v>61</v>
      </c>
    </row>
    <row r="21" spans="3:4" ht="12.75">
      <c r="C21" s="2" t="s">
        <v>32</v>
      </c>
      <c r="D21" s="22" t="s">
        <v>62</v>
      </c>
    </row>
    <row r="22" spans="3:4" ht="12.75">
      <c r="C22" s="2" t="s">
        <v>33</v>
      </c>
      <c r="D22" s="22" t="s">
        <v>63</v>
      </c>
    </row>
    <row r="23" spans="3:4" ht="12.75">
      <c r="C23" s="2" t="s">
        <v>34</v>
      </c>
      <c r="D23" s="22" t="s">
        <v>64</v>
      </c>
    </row>
    <row r="24" spans="3:4" ht="12.75">
      <c r="C24" s="2" t="s">
        <v>35</v>
      </c>
      <c r="D24" s="22" t="s">
        <v>65</v>
      </c>
    </row>
    <row r="25" spans="3:4" ht="12.75">
      <c r="C25" s="2" t="s">
        <v>36</v>
      </c>
      <c r="D25" s="22" t="s">
        <v>66</v>
      </c>
    </row>
    <row r="26" spans="3:4" ht="12.75">
      <c r="C26" s="2" t="s">
        <v>37</v>
      </c>
      <c r="D26" s="22" t="s">
        <v>67</v>
      </c>
    </row>
    <row r="27" spans="3:4" ht="12.75">
      <c r="C27" s="2" t="s">
        <v>38</v>
      </c>
      <c r="D27" s="22" t="s">
        <v>68</v>
      </c>
    </row>
    <row r="28" spans="3:4" ht="12.75">
      <c r="C28" s="2" t="s">
        <v>39</v>
      </c>
      <c r="D28" s="22" t="s">
        <v>69</v>
      </c>
    </row>
    <row r="29" spans="3:4" ht="12.75">
      <c r="C29" s="2" t="s">
        <v>40</v>
      </c>
      <c r="D29" s="22" t="s">
        <v>70</v>
      </c>
    </row>
    <row r="30" spans="3:4" ht="12.75">
      <c r="C30" s="2" t="s">
        <v>41</v>
      </c>
      <c r="D30" s="22" t="s">
        <v>71</v>
      </c>
    </row>
    <row r="31" spans="3:4" ht="12.75">
      <c r="C31" s="2" t="s">
        <v>42</v>
      </c>
      <c r="D31" s="22" t="s">
        <v>72</v>
      </c>
    </row>
    <row r="32" spans="3:4" ht="12.75">
      <c r="C32" s="2" t="s">
        <v>43</v>
      </c>
      <c r="D32" s="22" t="s">
        <v>73</v>
      </c>
    </row>
    <row r="33" spans="3:4" ht="12.75">
      <c r="C33" s="2" t="s">
        <v>74</v>
      </c>
      <c r="D33" s="22" t="s">
        <v>75</v>
      </c>
    </row>
    <row r="34" spans="3:4" ht="12.75">
      <c r="C34" s="2" t="s">
        <v>76</v>
      </c>
      <c r="D34" s="22" t="s">
        <v>77</v>
      </c>
    </row>
    <row r="35" spans="3:4" ht="12.75">
      <c r="C35" s="2" t="s">
        <v>46</v>
      </c>
      <c r="D35" s="22" t="s">
        <v>78</v>
      </c>
    </row>
    <row r="36" spans="3:4" ht="12.75">
      <c r="C36" s="2" t="s">
        <v>79</v>
      </c>
      <c r="D36" s="22" t="s">
        <v>80</v>
      </c>
    </row>
    <row r="37" spans="3:4" ht="12.75">
      <c r="C37" s="2" t="s">
        <v>48</v>
      </c>
      <c r="D37" s="22" t="s">
        <v>81</v>
      </c>
    </row>
    <row r="38" spans="3:4" ht="12.75">
      <c r="C38" s="2" t="s">
        <v>49</v>
      </c>
      <c r="D38" s="22" t="s">
        <v>82</v>
      </c>
    </row>
    <row r="39" spans="3:4" ht="12.75">
      <c r="C39" s="2" t="s">
        <v>50</v>
      </c>
      <c r="D39" s="22" t="s">
        <v>83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5"/>
  <sheetViews>
    <sheetView showGridLines="0" workbookViewId="0" topLeftCell="A1">
      <selection activeCell="W17" sqref="W17"/>
    </sheetView>
  </sheetViews>
  <sheetFormatPr defaultColWidth="9.140625" defaultRowHeight="12.75"/>
  <cols>
    <col min="1" max="1" width="3.421875" style="22" customWidth="1"/>
    <col min="2" max="2" width="4.421875" style="22" customWidth="1"/>
    <col min="3" max="3" width="17.57421875" style="22" customWidth="1"/>
    <col min="4" max="4" width="5.00390625" style="22" customWidth="1"/>
    <col min="5" max="5" width="7.28125" style="22" customWidth="1"/>
    <col min="6" max="15" width="5.00390625" style="22" customWidth="1"/>
    <col min="16" max="16" width="7.28125" style="22" customWidth="1"/>
    <col min="17" max="22" width="5.00390625" style="22" customWidth="1"/>
    <col min="23" max="23" width="7.28125" style="22" customWidth="1"/>
    <col min="24" max="25" width="5.00390625" style="22" customWidth="1"/>
    <col min="26" max="16384" width="9.140625" style="22" customWidth="1"/>
  </cols>
  <sheetData>
    <row r="2" ht="14.25">
      <c r="B2" s="24">
        <f>WAYNES!B2</f>
        <v>0</v>
      </c>
    </row>
    <row r="3" spans="2:16" ht="14.25">
      <c r="B3" s="24" t="s">
        <v>84</v>
      </c>
      <c r="D3" s="2" t="s">
        <v>85</v>
      </c>
      <c r="P3" s="2"/>
    </row>
    <row r="4" ht="14.25">
      <c r="B4" s="24" t="s">
        <v>86</v>
      </c>
    </row>
    <row r="6" spans="2:25" ht="14.25">
      <c r="B6" s="25" t="s">
        <v>28</v>
      </c>
      <c r="C6" s="26" t="s">
        <v>29</v>
      </c>
      <c r="D6" s="27" t="s">
        <v>17</v>
      </c>
      <c r="E6" s="27" t="s">
        <v>30</v>
      </c>
      <c r="F6" s="27" t="s">
        <v>31</v>
      </c>
      <c r="G6" s="27" t="s">
        <v>32</v>
      </c>
      <c r="H6" s="27" t="s">
        <v>33</v>
      </c>
      <c r="I6" s="27" t="s">
        <v>34</v>
      </c>
      <c r="J6" s="27" t="s">
        <v>35</v>
      </c>
      <c r="K6" s="27" t="s">
        <v>36</v>
      </c>
      <c r="L6" s="27" t="s">
        <v>37</v>
      </c>
      <c r="M6" s="27" t="s">
        <v>38</v>
      </c>
      <c r="N6" s="27" t="s">
        <v>39</v>
      </c>
      <c r="O6" s="27" t="s">
        <v>40</v>
      </c>
      <c r="P6" s="27" t="s">
        <v>41</v>
      </c>
      <c r="Q6" s="27" t="s">
        <v>42</v>
      </c>
      <c r="R6" s="27" t="s">
        <v>43</v>
      </c>
      <c r="S6" s="27" t="s">
        <v>44</v>
      </c>
      <c r="T6" s="27" t="s">
        <v>45</v>
      </c>
      <c r="U6" s="27" t="s">
        <v>46</v>
      </c>
      <c r="V6" s="26" t="s">
        <v>47</v>
      </c>
      <c r="W6" s="27" t="s">
        <v>48</v>
      </c>
      <c r="X6" s="27" t="s">
        <v>49</v>
      </c>
      <c r="Y6" s="27" t="s">
        <v>50</v>
      </c>
    </row>
    <row r="7" spans="2:25" ht="14.25">
      <c r="B7" s="28">
        <v>11</v>
      </c>
      <c r="C7" s="28" t="s">
        <v>51</v>
      </c>
      <c r="D7" s="29">
        <v>1</v>
      </c>
      <c r="E7" s="30">
        <f aca="true" t="shared" si="0" ref="E7:E15">I7/G7</f>
        <v>0.5</v>
      </c>
      <c r="F7" s="31">
        <f aca="true" t="shared" si="1" ref="F7:F14">G7+R7+T7+U7</f>
        <v>2</v>
      </c>
      <c r="G7" s="29">
        <v>2</v>
      </c>
      <c r="H7" s="29">
        <v>0</v>
      </c>
      <c r="I7" s="29">
        <v>1</v>
      </c>
      <c r="J7" s="29">
        <v>0</v>
      </c>
      <c r="K7" s="29">
        <v>0</v>
      </c>
      <c r="L7" s="29">
        <v>0</v>
      </c>
      <c r="M7" s="31">
        <f aca="true" t="shared" si="2" ref="M7:M14">I7+J7+(2*K7)+(3*L7)</f>
        <v>1</v>
      </c>
      <c r="N7" s="31">
        <f aca="true" t="shared" si="3" ref="N7:N14">M7+T7+U7</f>
        <v>1</v>
      </c>
      <c r="O7" s="31">
        <f aca="true" t="shared" si="4" ref="O7:O14">I7+T7+U7</f>
        <v>1</v>
      </c>
      <c r="P7" s="30">
        <f aca="true" t="shared" si="5" ref="P7:P15">O7/(G7+T7+U7)</f>
        <v>0.5</v>
      </c>
      <c r="Q7" s="29">
        <v>1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32" t="e">
        <f aca="true" t="shared" si="6" ref="W7:W15">X7/(X7+Y7)</f>
        <v>#DIV/0!</v>
      </c>
      <c r="X7" s="29">
        <v>0</v>
      </c>
      <c r="Y7" s="29">
        <v>0</v>
      </c>
    </row>
    <row r="8" spans="2:25" ht="14.25">
      <c r="B8" s="28">
        <v>42</v>
      </c>
      <c r="C8" s="28" t="s">
        <v>52</v>
      </c>
      <c r="D8" s="29">
        <v>1</v>
      </c>
      <c r="E8" s="30">
        <f t="shared" si="0"/>
        <v>0</v>
      </c>
      <c r="F8" s="31">
        <f t="shared" si="1"/>
        <v>2</v>
      </c>
      <c r="G8" s="29">
        <v>2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31">
        <f t="shared" si="2"/>
        <v>0</v>
      </c>
      <c r="N8" s="31">
        <f t="shared" si="3"/>
        <v>0</v>
      </c>
      <c r="O8" s="31">
        <f t="shared" si="4"/>
        <v>0</v>
      </c>
      <c r="P8" s="30">
        <f t="shared" si="5"/>
        <v>0</v>
      </c>
      <c r="Q8" s="29">
        <v>1</v>
      </c>
      <c r="R8" s="29">
        <v>0</v>
      </c>
      <c r="S8" s="29">
        <v>1</v>
      </c>
      <c r="T8" s="29">
        <v>0</v>
      </c>
      <c r="U8" s="29">
        <v>0</v>
      </c>
      <c r="V8" s="29">
        <v>0</v>
      </c>
      <c r="W8" s="32" t="e">
        <f t="shared" si="6"/>
        <v>#DIV/0!</v>
      </c>
      <c r="X8" s="29">
        <v>0</v>
      </c>
      <c r="Y8" s="29">
        <v>0</v>
      </c>
    </row>
    <row r="9" spans="2:25" ht="14.25">
      <c r="B9" s="28">
        <v>3</v>
      </c>
      <c r="C9" s="28" t="s">
        <v>53</v>
      </c>
      <c r="D9" s="29">
        <v>1</v>
      </c>
      <c r="E9" s="30">
        <f t="shared" si="0"/>
        <v>0</v>
      </c>
      <c r="F9" s="31">
        <f t="shared" si="1"/>
        <v>2</v>
      </c>
      <c r="G9" s="29">
        <v>2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1">
        <f t="shared" si="2"/>
        <v>0</v>
      </c>
      <c r="N9" s="31">
        <f t="shared" si="3"/>
        <v>0</v>
      </c>
      <c r="O9" s="31">
        <f t="shared" si="4"/>
        <v>0</v>
      </c>
      <c r="P9" s="30">
        <f t="shared" si="5"/>
        <v>0</v>
      </c>
      <c r="Q9" s="29">
        <v>0</v>
      </c>
      <c r="R9" s="29">
        <v>0</v>
      </c>
      <c r="S9" s="29">
        <v>2</v>
      </c>
      <c r="T9" s="29">
        <v>0</v>
      </c>
      <c r="U9" s="29">
        <v>0</v>
      </c>
      <c r="V9" s="29">
        <v>0</v>
      </c>
      <c r="W9" s="32" t="e">
        <f t="shared" si="6"/>
        <v>#DIV/0!</v>
      </c>
      <c r="X9" s="29">
        <v>0</v>
      </c>
      <c r="Y9" s="29">
        <v>0</v>
      </c>
    </row>
    <row r="10" spans="2:25" ht="14.25">
      <c r="B10" s="28">
        <v>45</v>
      </c>
      <c r="C10" s="28" t="s">
        <v>54</v>
      </c>
      <c r="D10" s="29">
        <v>1</v>
      </c>
      <c r="E10" s="30">
        <f t="shared" si="0"/>
        <v>0</v>
      </c>
      <c r="F10" s="31">
        <f t="shared" si="1"/>
        <v>1</v>
      </c>
      <c r="G10" s="29">
        <v>1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31">
        <f t="shared" si="2"/>
        <v>0</v>
      </c>
      <c r="N10" s="31">
        <f t="shared" si="3"/>
        <v>0</v>
      </c>
      <c r="O10" s="31">
        <f t="shared" si="4"/>
        <v>0</v>
      </c>
      <c r="P10" s="30">
        <f t="shared" si="5"/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32" t="e">
        <f t="shared" si="6"/>
        <v>#DIV/0!</v>
      </c>
      <c r="X10" s="29">
        <v>0</v>
      </c>
      <c r="Y10" s="29">
        <v>0</v>
      </c>
    </row>
    <row r="11" spans="2:25" ht="14.25">
      <c r="B11" s="28">
        <v>33</v>
      </c>
      <c r="C11" s="28" t="s">
        <v>55</v>
      </c>
      <c r="D11" s="29">
        <v>1</v>
      </c>
      <c r="E11" s="30">
        <f t="shared" si="0"/>
        <v>0</v>
      </c>
      <c r="F11" s="31">
        <f t="shared" si="1"/>
        <v>1</v>
      </c>
      <c r="G11" s="29">
        <v>1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1">
        <f t="shared" si="2"/>
        <v>0</v>
      </c>
      <c r="N11" s="31">
        <f t="shared" si="3"/>
        <v>0</v>
      </c>
      <c r="O11" s="31">
        <f t="shared" si="4"/>
        <v>0</v>
      </c>
      <c r="P11" s="30">
        <f t="shared" si="5"/>
        <v>0</v>
      </c>
      <c r="Q11" s="29">
        <v>0</v>
      </c>
      <c r="R11" s="29">
        <v>0</v>
      </c>
      <c r="S11" s="29">
        <v>1</v>
      </c>
      <c r="T11" s="29">
        <v>0</v>
      </c>
      <c r="U11" s="29">
        <v>0</v>
      </c>
      <c r="V11" s="29">
        <v>0</v>
      </c>
      <c r="W11" s="32" t="e">
        <f t="shared" si="6"/>
        <v>#DIV/0!</v>
      </c>
      <c r="X11" s="29">
        <v>0</v>
      </c>
      <c r="Y11" s="29">
        <v>0</v>
      </c>
    </row>
    <row r="12" spans="2:25" ht="14.25">
      <c r="B12" s="28">
        <v>77</v>
      </c>
      <c r="C12" s="28" t="s">
        <v>56</v>
      </c>
      <c r="D12" s="29">
        <v>1</v>
      </c>
      <c r="E12" s="30">
        <f t="shared" si="0"/>
        <v>0</v>
      </c>
      <c r="F12" s="31">
        <f t="shared" si="1"/>
        <v>1</v>
      </c>
      <c r="G12" s="29">
        <v>1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1">
        <f t="shared" si="2"/>
        <v>0</v>
      </c>
      <c r="N12" s="31">
        <f t="shared" si="3"/>
        <v>0</v>
      </c>
      <c r="O12" s="31">
        <f t="shared" si="4"/>
        <v>0</v>
      </c>
      <c r="P12" s="30">
        <f t="shared" si="5"/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32" t="e">
        <f t="shared" si="6"/>
        <v>#DIV/0!</v>
      </c>
      <c r="X12" s="29">
        <v>0</v>
      </c>
      <c r="Y12" s="29">
        <v>0</v>
      </c>
    </row>
    <row r="13" spans="2:25" ht="14.25">
      <c r="B13" s="28">
        <v>51</v>
      </c>
      <c r="C13" s="28" t="s">
        <v>57</v>
      </c>
      <c r="D13" s="29">
        <v>1</v>
      </c>
      <c r="E13" s="30">
        <f t="shared" si="0"/>
        <v>1</v>
      </c>
      <c r="F13" s="31">
        <f t="shared" si="1"/>
        <v>2</v>
      </c>
      <c r="G13" s="29">
        <v>2</v>
      </c>
      <c r="H13" s="29">
        <v>2</v>
      </c>
      <c r="I13" s="29">
        <v>2</v>
      </c>
      <c r="J13" s="29">
        <v>0</v>
      </c>
      <c r="K13" s="29">
        <v>0</v>
      </c>
      <c r="L13" s="29">
        <v>0</v>
      </c>
      <c r="M13" s="31">
        <f t="shared" si="2"/>
        <v>2</v>
      </c>
      <c r="N13" s="31">
        <f t="shared" si="3"/>
        <v>2</v>
      </c>
      <c r="O13" s="31">
        <f t="shared" si="4"/>
        <v>2</v>
      </c>
      <c r="P13" s="30">
        <f t="shared" si="5"/>
        <v>1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32" t="e">
        <f t="shared" si="6"/>
        <v>#DIV/0!</v>
      </c>
      <c r="X13" s="29">
        <v>0</v>
      </c>
      <c r="Y13" s="29">
        <v>0</v>
      </c>
    </row>
    <row r="14" spans="2:25" ht="14.25">
      <c r="B14" s="28">
        <v>8</v>
      </c>
      <c r="C14" s="28" t="s">
        <v>58</v>
      </c>
      <c r="D14" s="29">
        <v>1</v>
      </c>
      <c r="E14" s="30">
        <f t="shared" si="0"/>
        <v>0</v>
      </c>
      <c r="F14" s="31">
        <f t="shared" si="1"/>
        <v>2</v>
      </c>
      <c r="G14" s="29">
        <v>2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31">
        <f t="shared" si="2"/>
        <v>0</v>
      </c>
      <c r="N14" s="31">
        <f t="shared" si="3"/>
        <v>0</v>
      </c>
      <c r="O14" s="31">
        <f t="shared" si="4"/>
        <v>0</v>
      </c>
      <c r="P14" s="30">
        <f t="shared" si="5"/>
        <v>0</v>
      </c>
      <c r="Q14" s="29">
        <v>0</v>
      </c>
      <c r="R14" s="29">
        <v>0</v>
      </c>
      <c r="S14" s="29">
        <v>1</v>
      </c>
      <c r="T14" s="29">
        <v>0</v>
      </c>
      <c r="U14" s="29">
        <v>0</v>
      </c>
      <c r="V14" s="29">
        <v>0</v>
      </c>
      <c r="W14" s="32" t="e">
        <f t="shared" si="6"/>
        <v>#DIV/0!</v>
      </c>
      <c r="X14" s="29">
        <v>0</v>
      </c>
      <c r="Y14" s="29">
        <v>0</v>
      </c>
    </row>
    <row r="15" spans="2:25" ht="14.25">
      <c r="B15" s="27"/>
      <c r="C15" s="27"/>
      <c r="D15" s="27">
        <v>1</v>
      </c>
      <c r="E15" s="36">
        <f t="shared" si="0"/>
        <v>0.23076923076923078</v>
      </c>
      <c r="F15" s="37">
        <f>SUM(F7:F14)</f>
        <v>13</v>
      </c>
      <c r="G15" s="37">
        <f>SUM(G7:G14)</f>
        <v>13</v>
      </c>
      <c r="H15" s="37">
        <f>SUM(H7:H14)</f>
        <v>2</v>
      </c>
      <c r="I15" s="37">
        <f>SUM(I7:I14)</f>
        <v>3</v>
      </c>
      <c r="J15" s="37">
        <f>SUM(J7:J14)</f>
        <v>0</v>
      </c>
      <c r="K15" s="37">
        <f>SUM(K7:K14)</f>
        <v>0</v>
      </c>
      <c r="L15" s="37">
        <f>SUM(L7:L14)</f>
        <v>0</v>
      </c>
      <c r="M15" s="37">
        <f>SUM(M7:M14)</f>
        <v>3</v>
      </c>
      <c r="N15" s="37">
        <f>SUM(N7:N14)</f>
        <v>3</v>
      </c>
      <c r="O15" s="37">
        <f>SUM(O7:O14)</f>
        <v>3</v>
      </c>
      <c r="P15" s="36">
        <f t="shared" si="5"/>
        <v>0.23076923076923078</v>
      </c>
      <c r="Q15" s="37">
        <f>SUM(Q7:Q14)</f>
        <v>2</v>
      </c>
      <c r="R15" s="37">
        <f>SUM(R7:R14)</f>
        <v>0</v>
      </c>
      <c r="S15" s="37">
        <f>SUM(S7:S14)</f>
        <v>5</v>
      </c>
      <c r="T15" s="37">
        <f>SUM(T7:T14)</f>
        <v>0</v>
      </c>
      <c r="U15" s="37">
        <f>SUM(U7:U14)</f>
        <v>0</v>
      </c>
      <c r="V15" s="37">
        <f>SUM(V7:V14)</f>
        <v>0</v>
      </c>
      <c r="W15" s="38" t="e">
        <f t="shared" si="6"/>
        <v>#DIV/0!</v>
      </c>
      <c r="X15" s="37">
        <f>SUM(X7:X14)</f>
        <v>0</v>
      </c>
      <c r="Y15" s="37">
        <f>SUM(Y7:Y14)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Y15"/>
  <sheetViews>
    <sheetView showGridLines="0" workbookViewId="0" topLeftCell="A1">
      <selection activeCell="W7" sqref="W7"/>
    </sheetView>
  </sheetViews>
  <sheetFormatPr defaultColWidth="9.140625" defaultRowHeight="12.75"/>
  <cols>
    <col min="1" max="1" width="3.421875" style="22" customWidth="1"/>
    <col min="2" max="2" width="4.421875" style="22" customWidth="1"/>
    <col min="3" max="3" width="17.57421875" style="22" customWidth="1"/>
    <col min="4" max="4" width="5.00390625" style="22" customWidth="1"/>
    <col min="5" max="5" width="7.28125" style="22" customWidth="1"/>
    <col min="6" max="15" width="5.00390625" style="22" customWidth="1"/>
    <col min="16" max="16" width="7.28125" style="22" customWidth="1"/>
    <col min="17" max="22" width="5.00390625" style="22" customWidth="1"/>
    <col min="23" max="23" width="7.28125" style="22" customWidth="1"/>
    <col min="24" max="25" width="5.00390625" style="22" customWidth="1"/>
    <col min="26" max="16384" width="9.140625" style="22" customWidth="1"/>
  </cols>
  <sheetData>
    <row r="2" ht="14.25">
      <c r="B2" s="24" t="str">
        <f>WAYNES!B2</f>
        <v>WW INDOOR CUP U11 2017</v>
      </c>
    </row>
    <row r="3" spans="2:16" ht="14.25">
      <c r="B3" s="24" t="s">
        <v>87</v>
      </c>
      <c r="D3" s="2" t="s">
        <v>88</v>
      </c>
      <c r="P3" s="2"/>
    </row>
    <row r="4" ht="14.25">
      <c r="B4" s="24" t="s">
        <v>86</v>
      </c>
    </row>
    <row r="6" spans="2:25" ht="14.25">
      <c r="B6" s="25" t="s">
        <v>28</v>
      </c>
      <c r="C6" s="26" t="s">
        <v>29</v>
      </c>
      <c r="D6" s="27" t="s">
        <v>17</v>
      </c>
      <c r="E6" s="27" t="s">
        <v>30</v>
      </c>
      <c r="F6" s="27" t="s">
        <v>31</v>
      </c>
      <c r="G6" s="27" t="s">
        <v>32</v>
      </c>
      <c r="H6" s="27" t="s">
        <v>33</v>
      </c>
      <c r="I6" s="27" t="s">
        <v>34</v>
      </c>
      <c r="J6" s="27" t="s">
        <v>35</v>
      </c>
      <c r="K6" s="27" t="s">
        <v>36</v>
      </c>
      <c r="L6" s="27" t="s">
        <v>37</v>
      </c>
      <c r="M6" s="27" t="s">
        <v>38</v>
      </c>
      <c r="N6" s="27" t="s">
        <v>39</v>
      </c>
      <c r="O6" s="27" t="s">
        <v>40</v>
      </c>
      <c r="P6" s="27" t="s">
        <v>41</v>
      </c>
      <c r="Q6" s="27" t="s">
        <v>42</v>
      </c>
      <c r="R6" s="27" t="s">
        <v>43</v>
      </c>
      <c r="S6" s="27" t="s">
        <v>44</v>
      </c>
      <c r="T6" s="27" t="s">
        <v>45</v>
      </c>
      <c r="U6" s="27" t="s">
        <v>46</v>
      </c>
      <c r="V6" s="26" t="s">
        <v>47</v>
      </c>
      <c r="W6" s="27" t="s">
        <v>48</v>
      </c>
      <c r="X6" s="27" t="s">
        <v>49</v>
      </c>
      <c r="Y6" s="27" t="s">
        <v>50</v>
      </c>
    </row>
    <row r="7" spans="2:25" ht="14.25">
      <c r="B7" s="28">
        <v>11</v>
      </c>
      <c r="C7" s="28" t="s">
        <v>51</v>
      </c>
      <c r="D7" s="29">
        <v>1</v>
      </c>
      <c r="E7" s="30">
        <f aca="true" t="shared" si="0" ref="E7:E15">I7/G7</f>
        <v>0</v>
      </c>
      <c r="F7" s="31">
        <f aca="true" t="shared" si="1" ref="F7:F14">G7+R7+T7+U7</f>
        <v>1</v>
      </c>
      <c r="G7" s="29">
        <v>1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31">
        <f aca="true" t="shared" si="2" ref="M7:M14">I7+J7+(2*K7)+(3*L7)</f>
        <v>0</v>
      </c>
      <c r="N7" s="31">
        <f aca="true" t="shared" si="3" ref="N7:N14">M7+T7+U7</f>
        <v>0</v>
      </c>
      <c r="O7" s="31">
        <f aca="true" t="shared" si="4" ref="O7:O14">I7+T7+U7</f>
        <v>0</v>
      </c>
      <c r="P7" s="30">
        <f aca="true" t="shared" si="5" ref="P7:P15">O7/(G7+T7+U7)</f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32" t="e">
        <f aca="true" t="shared" si="6" ref="W7:W15">X7/(X7+Y7)</f>
        <v>#DIV/0!</v>
      </c>
      <c r="X7" s="29">
        <v>0</v>
      </c>
      <c r="Y7" s="29">
        <v>0</v>
      </c>
    </row>
    <row r="8" spans="2:25" ht="14.25">
      <c r="B8" s="28">
        <v>42</v>
      </c>
      <c r="C8" s="28" t="s">
        <v>52</v>
      </c>
      <c r="D8" s="29">
        <v>1</v>
      </c>
      <c r="E8" s="30">
        <f t="shared" si="0"/>
        <v>0</v>
      </c>
      <c r="F8" s="31">
        <f t="shared" si="1"/>
        <v>1</v>
      </c>
      <c r="G8" s="29">
        <v>1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31">
        <f t="shared" si="2"/>
        <v>0</v>
      </c>
      <c r="N8" s="31">
        <f t="shared" si="3"/>
        <v>0</v>
      </c>
      <c r="O8" s="31">
        <f t="shared" si="4"/>
        <v>0</v>
      </c>
      <c r="P8" s="30">
        <f t="shared" si="5"/>
        <v>0</v>
      </c>
      <c r="Q8" s="29">
        <v>0</v>
      </c>
      <c r="R8" s="29">
        <v>0</v>
      </c>
      <c r="S8" s="29">
        <v>1</v>
      </c>
      <c r="T8" s="29">
        <v>0</v>
      </c>
      <c r="U8" s="29">
        <v>0</v>
      </c>
      <c r="V8" s="29">
        <v>0</v>
      </c>
      <c r="W8" s="32" t="e">
        <f t="shared" si="6"/>
        <v>#DIV/0!</v>
      </c>
      <c r="X8" s="29">
        <v>0</v>
      </c>
      <c r="Y8" s="29">
        <v>0</v>
      </c>
    </row>
    <row r="9" spans="2:25" ht="14.25">
      <c r="B9" s="28">
        <v>3</v>
      </c>
      <c r="C9" s="28" t="s">
        <v>53</v>
      </c>
      <c r="D9" s="29">
        <v>1</v>
      </c>
      <c r="E9" s="30">
        <f t="shared" si="0"/>
        <v>0</v>
      </c>
      <c r="F9" s="31">
        <f t="shared" si="1"/>
        <v>2</v>
      </c>
      <c r="G9" s="29">
        <v>1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1">
        <f t="shared" si="2"/>
        <v>0</v>
      </c>
      <c r="N9" s="31">
        <f t="shared" si="3"/>
        <v>1</v>
      </c>
      <c r="O9" s="31">
        <f t="shared" si="4"/>
        <v>1</v>
      </c>
      <c r="P9" s="30">
        <f t="shared" si="5"/>
        <v>0.5</v>
      </c>
      <c r="Q9" s="29">
        <v>0</v>
      </c>
      <c r="R9" s="29">
        <v>0</v>
      </c>
      <c r="S9" s="29">
        <v>0</v>
      </c>
      <c r="T9" s="29">
        <v>0</v>
      </c>
      <c r="U9" s="29">
        <v>1</v>
      </c>
      <c r="V9" s="29">
        <v>0</v>
      </c>
      <c r="W9" s="32" t="e">
        <f t="shared" si="6"/>
        <v>#DIV/0!</v>
      </c>
      <c r="X9" s="29">
        <v>0</v>
      </c>
      <c r="Y9" s="29">
        <v>0</v>
      </c>
    </row>
    <row r="10" spans="2:25" ht="14.25">
      <c r="B10" s="28">
        <v>45</v>
      </c>
      <c r="C10" s="28" t="s">
        <v>54</v>
      </c>
      <c r="D10" s="29">
        <v>1</v>
      </c>
      <c r="E10" s="30">
        <f t="shared" si="0"/>
        <v>0</v>
      </c>
      <c r="F10" s="31">
        <f t="shared" si="1"/>
        <v>1</v>
      </c>
      <c r="G10" s="29">
        <v>1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31">
        <f t="shared" si="2"/>
        <v>0</v>
      </c>
      <c r="N10" s="31">
        <f t="shared" si="3"/>
        <v>0</v>
      </c>
      <c r="O10" s="31">
        <f t="shared" si="4"/>
        <v>0</v>
      </c>
      <c r="P10" s="30">
        <f t="shared" si="5"/>
        <v>0</v>
      </c>
      <c r="Q10" s="29">
        <v>0</v>
      </c>
      <c r="R10" s="29">
        <v>0</v>
      </c>
      <c r="S10" s="29">
        <v>1</v>
      </c>
      <c r="T10" s="29">
        <v>0</v>
      </c>
      <c r="U10" s="29">
        <v>0</v>
      </c>
      <c r="V10" s="29">
        <v>0</v>
      </c>
      <c r="W10" s="32" t="e">
        <f t="shared" si="6"/>
        <v>#DIV/0!</v>
      </c>
      <c r="X10" s="29">
        <v>0</v>
      </c>
      <c r="Y10" s="29">
        <v>0</v>
      </c>
    </row>
    <row r="11" spans="2:25" ht="14.25">
      <c r="B11" s="28">
        <v>33</v>
      </c>
      <c r="C11" s="28" t="s">
        <v>55</v>
      </c>
      <c r="D11" s="29">
        <v>1</v>
      </c>
      <c r="E11" s="30">
        <f t="shared" si="0"/>
        <v>0</v>
      </c>
      <c r="F11" s="31">
        <f t="shared" si="1"/>
        <v>1</v>
      </c>
      <c r="G11" s="29">
        <v>1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1">
        <f t="shared" si="2"/>
        <v>0</v>
      </c>
      <c r="N11" s="31">
        <f t="shared" si="3"/>
        <v>0</v>
      </c>
      <c r="O11" s="31">
        <f t="shared" si="4"/>
        <v>0</v>
      </c>
      <c r="P11" s="30">
        <f t="shared" si="5"/>
        <v>0</v>
      </c>
      <c r="Q11" s="29">
        <v>0</v>
      </c>
      <c r="R11" s="29">
        <v>0</v>
      </c>
      <c r="S11" s="29">
        <v>1</v>
      </c>
      <c r="T11" s="29">
        <v>0</v>
      </c>
      <c r="U11" s="29">
        <v>0</v>
      </c>
      <c r="V11" s="29">
        <v>0</v>
      </c>
      <c r="W11" s="32" t="e">
        <f t="shared" si="6"/>
        <v>#DIV/0!</v>
      </c>
      <c r="X11" s="29">
        <v>0</v>
      </c>
      <c r="Y11" s="29">
        <v>0</v>
      </c>
    </row>
    <row r="12" spans="2:25" ht="14.25">
      <c r="B12" s="28">
        <v>77</v>
      </c>
      <c r="C12" s="28" t="s">
        <v>56</v>
      </c>
      <c r="D12" s="29">
        <v>1</v>
      </c>
      <c r="E12" s="30">
        <f t="shared" si="0"/>
        <v>0</v>
      </c>
      <c r="F12" s="31">
        <f t="shared" si="1"/>
        <v>1</v>
      </c>
      <c r="G12" s="29">
        <v>1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1">
        <f t="shared" si="2"/>
        <v>0</v>
      </c>
      <c r="N12" s="31">
        <f t="shared" si="3"/>
        <v>0</v>
      </c>
      <c r="O12" s="31">
        <f t="shared" si="4"/>
        <v>0</v>
      </c>
      <c r="P12" s="30">
        <f t="shared" si="5"/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32" t="e">
        <f t="shared" si="6"/>
        <v>#DIV/0!</v>
      </c>
      <c r="X12" s="29">
        <v>0</v>
      </c>
      <c r="Y12" s="29">
        <v>0</v>
      </c>
    </row>
    <row r="13" spans="2:25" ht="14.25">
      <c r="B13" s="28">
        <v>51</v>
      </c>
      <c r="C13" s="28" t="s">
        <v>57</v>
      </c>
      <c r="D13" s="29">
        <v>1</v>
      </c>
      <c r="E13" s="30">
        <f t="shared" si="0"/>
        <v>0</v>
      </c>
      <c r="F13" s="31">
        <f t="shared" si="1"/>
        <v>1</v>
      </c>
      <c r="G13" s="29">
        <v>1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1">
        <f t="shared" si="2"/>
        <v>0</v>
      </c>
      <c r="N13" s="31">
        <f t="shared" si="3"/>
        <v>0</v>
      </c>
      <c r="O13" s="31">
        <f t="shared" si="4"/>
        <v>0</v>
      </c>
      <c r="P13" s="30">
        <f t="shared" si="5"/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32" t="e">
        <f t="shared" si="6"/>
        <v>#DIV/0!</v>
      </c>
      <c r="X13" s="29">
        <v>0</v>
      </c>
      <c r="Y13" s="29">
        <v>0</v>
      </c>
    </row>
    <row r="14" spans="2:25" ht="14.25">
      <c r="B14" s="28">
        <v>8</v>
      </c>
      <c r="C14" s="28" t="s">
        <v>58</v>
      </c>
      <c r="D14" s="29">
        <v>1</v>
      </c>
      <c r="E14" s="30">
        <f t="shared" si="0"/>
        <v>1</v>
      </c>
      <c r="F14" s="31">
        <f t="shared" si="1"/>
        <v>1</v>
      </c>
      <c r="G14" s="29">
        <v>1</v>
      </c>
      <c r="H14" s="29">
        <v>0</v>
      </c>
      <c r="I14" s="29">
        <v>1</v>
      </c>
      <c r="J14" s="29">
        <v>0</v>
      </c>
      <c r="K14" s="29">
        <v>0</v>
      </c>
      <c r="L14" s="29">
        <v>0</v>
      </c>
      <c r="M14" s="31">
        <f t="shared" si="2"/>
        <v>1</v>
      </c>
      <c r="N14" s="31">
        <f t="shared" si="3"/>
        <v>1</v>
      </c>
      <c r="O14" s="31">
        <f t="shared" si="4"/>
        <v>1</v>
      </c>
      <c r="P14" s="30">
        <f t="shared" si="5"/>
        <v>1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32" t="e">
        <f t="shared" si="6"/>
        <v>#DIV/0!</v>
      </c>
      <c r="X14" s="29">
        <v>0</v>
      </c>
      <c r="Y14" s="29">
        <v>0</v>
      </c>
    </row>
    <row r="15" spans="2:25" ht="14.25">
      <c r="B15" s="27"/>
      <c r="C15" s="27"/>
      <c r="D15" s="27">
        <v>1</v>
      </c>
      <c r="E15" s="36">
        <f t="shared" si="0"/>
        <v>0.125</v>
      </c>
      <c r="F15" s="37">
        <f>SUM(F7:F14)</f>
        <v>9</v>
      </c>
      <c r="G15" s="37">
        <f>SUM(G7:G14)</f>
        <v>8</v>
      </c>
      <c r="H15" s="37">
        <f>SUM(H7:H14)</f>
        <v>0</v>
      </c>
      <c r="I15" s="37">
        <f>SUM(I7:I14)</f>
        <v>1</v>
      </c>
      <c r="J15" s="37">
        <f>SUM(J7:J14)</f>
        <v>0</v>
      </c>
      <c r="K15" s="37">
        <f>SUM(K7:K14)</f>
        <v>0</v>
      </c>
      <c r="L15" s="37">
        <f>SUM(L7:L14)</f>
        <v>0</v>
      </c>
      <c r="M15" s="37">
        <f>SUM(M7:M14)</f>
        <v>1</v>
      </c>
      <c r="N15" s="37">
        <f>SUM(N7:N14)</f>
        <v>2</v>
      </c>
      <c r="O15" s="37">
        <f>SUM(O7:O14)</f>
        <v>2</v>
      </c>
      <c r="P15" s="36">
        <f t="shared" si="5"/>
        <v>0.2222222222222222</v>
      </c>
      <c r="Q15" s="37">
        <f>SUM(Q7:Q14)</f>
        <v>0</v>
      </c>
      <c r="R15" s="37">
        <f>SUM(R7:R14)</f>
        <v>0</v>
      </c>
      <c r="S15" s="37">
        <f>SUM(S7:S14)</f>
        <v>3</v>
      </c>
      <c r="T15" s="37">
        <f>SUM(T7:T14)</f>
        <v>0</v>
      </c>
      <c r="U15" s="37">
        <f>SUM(U7:U14)</f>
        <v>1</v>
      </c>
      <c r="V15" s="37">
        <f>SUM(V7:V14)</f>
        <v>0</v>
      </c>
      <c r="W15" s="38" t="e">
        <f t="shared" si="6"/>
        <v>#DIV/0!</v>
      </c>
      <c r="X15" s="37">
        <f>SUM(X7:X14)</f>
        <v>0</v>
      </c>
      <c r="Y15" s="37">
        <f>SUM(Y7:Y14)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Y15"/>
  <sheetViews>
    <sheetView showGridLines="0" workbookViewId="0" topLeftCell="A1">
      <selection activeCell="W13" sqref="W13"/>
    </sheetView>
  </sheetViews>
  <sheetFormatPr defaultColWidth="9.140625" defaultRowHeight="12.75"/>
  <cols>
    <col min="1" max="1" width="3.421875" style="22" customWidth="1"/>
    <col min="2" max="2" width="4.421875" style="22" customWidth="1"/>
    <col min="3" max="3" width="17.57421875" style="22" customWidth="1"/>
    <col min="4" max="4" width="5.00390625" style="22" customWidth="1"/>
    <col min="5" max="5" width="7.28125" style="22" customWidth="1"/>
    <col min="6" max="15" width="5.00390625" style="22" customWidth="1"/>
    <col min="16" max="16" width="7.28125" style="22" customWidth="1"/>
    <col min="17" max="22" width="5.00390625" style="22" customWidth="1"/>
    <col min="23" max="23" width="7.28125" style="22" customWidth="1"/>
    <col min="24" max="25" width="5.00390625" style="22" customWidth="1"/>
    <col min="26" max="16384" width="9.140625" style="22" customWidth="1"/>
  </cols>
  <sheetData>
    <row r="2" ht="14.25">
      <c r="B2" s="24" t="str">
        <f>WAYNES!B2</f>
        <v>WW INDOOR CUP U11 2017</v>
      </c>
    </row>
    <row r="3" spans="2:16" ht="14.25">
      <c r="B3" s="24" t="s">
        <v>89</v>
      </c>
      <c r="D3" s="2" t="s">
        <v>90</v>
      </c>
      <c r="P3" s="2"/>
    </row>
    <row r="4" ht="14.25">
      <c r="B4" s="24" t="s">
        <v>86</v>
      </c>
    </row>
    <row r="6" spans="2:25" ht="14.25">
      <c r="B6" s="25" t="s">
        <v>28</v>
      </c>
      <c r="C6" s="26" t="s">
        <v>29</v>
      </c>
      <c r="D6" s="27" t="s">
        <v>17</v>
      </c>
      <c r="E6" s="27" t="s">
        <v>30</v>
      </c>
      <c r="F6" s="27" t="s">
        <v>31</v>
      </c>
      <c r="G6" s="27" t="s">
        <v>32</v>
      </c>
      <c r="H6" s="27" t="s">
        <v>33</v>
      </c>
      <c r="I6" s="27" t="s">
        <v>34</v>
      </c>
      <c r="J6" s="27" t="s">
        <v>35</v>
      </c>
      <c r="K6" s="27" t="s">
        <v>36</v>
      </c>
      <c r="L6" s="27" t="s">
        <v>37</v>
      </c>
      <c r="M6" s="27" t="s">
        <v>38</v>
      </c>
      <c r="N6" s="27" t="s">
        <v>39</v>
      </c>
      <c r="O6" s="27" t="s">
        <v>40</v>
      </c>
      <c r="P6" s="27" t="s">
        <v>41</v>
      </c>
      <c r="Q6" s="27" t="s">
        <v>42</v>
      </c>
      <c r="R6" s="27" t="s">
        <v>43</v>
      </c>
      <c r="S6" s="27" t="s">
        <v>44</v>
      </c>
      <c r="T6" s="27" t="s">
        <v>45</v>
      </c>
      <c r="U6" s="27" t="s">
        <v>46</v>
      </c>
      <c r="V6" s="26" t="s">
        <v>47</v>
      </c>
      <c r="W6" s="27" t="s">
        <v>48</v>
      </c>
      <c r="X6" s="27" t="s">
        <v>49</v>
      </c>
      <c r="Y6" s="27" t="s">
        <v>50</v>
      </c>
    </row>
    <row r="7" spans="2:25" ht="14.25">
      <c r="B7" s="28">
        <v>11</v>
      </c>
      <c r="C7" s="28" t="s">
        <v>51</v>
      </c>
      <c r="D7" s="29">
        <v>1</v>
      </c>
      <c r="E7" s="30">
        <f aca="true" t="shared" si="0" ref="E7:E15">I7/G7</f>
        <v>1</v>
      </c>
      <c r="F7" s="31">
        <f aca="true" t="shared" si="1" ref="F7:F14">G7+R7+T7+U7</f>
        <v>2</v>
      </c>
      <c r="G7" s="29">
        <v>2</v>
      </c>
      <c r="H7" s="29">
        <v>0</v>
      </c>
      <c r="I7" s="29">
        <v>2</v>
      </c>
      <c r="J7" s="29">
        <v>2</v>
      </c>
      <c r="K7" s="29">
        <v>0</v>
      </c>
      <c r="L7" s="29">
        <v>0</v>
      </c>
      <c r="M7" s="31">
        <f aca="true" t="shared" si="2" ref="M7:M14">I7+J7+(2*K7)+(3*L7)</f>
        <v>4</v>
      </c>
      <c r="N7" s="31">
        <f aca="true" t="shared" si="3" ref="N7:N14">M7+T7+U7</f>
        <v>4</v>
      </c>
      <c r="O7" s="31">
        <f aca="true" t="shared" si="4" ref="O7:O14">I7+T7+U7</f>
        <v>2</v>
      </c>
      <c r="P7" s="30">
        <f aca="true" t="shared" si="5" ref="P7:P15">O7/(G7+T7+U7)</f>
        <v>1</v>
      </c>
      <c r="Q7" s="29">
        <v>2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32" t="e">
        <f aca="true" t="shared" si="6" ref="W7:W15">X7/(X7+Y7)</f>
        <v>#DIV/0!</v>
      </c>
      <c r="X7" s="29">
        <v>0</v>
      </c>
      <c r="Y7" s="29">
        <v>0</v>
      </c>
    </row>
    <row r="8" spans="2:25" ht="14.25">
      <c r="B8" s="28">
        <v>42</v>
      </c>
      <c r="C8" s="28" t="s">
        <v>52</v>
      </c>
      <c r="D8" s="29">
        <v>1</v>
      </c>
      <c r="E8" s="30">
        <f t="shared" si="0"/>
        <v>0.5</v>
      </c>
      <c r="F8" s="31">
        <f t="shared" si="1"/>
        <v>2</v>
      </c>
      <c r="G8" s="29">
        <v>2</v>
      </c>
      <c r="H8" s="29">
        <v>0</v>
      </c>
      <c r="I8" s="29">
        <v>1</v>
      </c>
      <c r="J8" s="29">
        <v>1</v>
      </c>
      <c r="K8" s="29">
        <v>0</v>
      </c>
      <c r="L8" s="29">
        <v>0</v>
      </c>
      <c r="M8" s="31">
        <f t="shared" si="2"/>
        <v>2</v>
      </c>
      <c r="N8" s="31">
        <f t="shared" si="3"/>
        <v>2</v>
      </c>
      <c r="O8" s="31">
        <f t="shared" si="4"/>
        <v>1</v>
      </c>
      <c r="P8" s="30">
        <f t="shared" si="5"/>
        <v>0.5</v>
      </c>
      <c r="Q8" s="29">
        <v>0</v>
      </c>
      <c r="R8" s="29">
        <v>0</v>
      </c>
      <c r="S8" s="29">
        <v>1</v>
      </c>
      <c r="T8" s="29">
        <v>0</v>
      </c>
      <c r="U8" s="29">
        <v>0</v>
      </c>
      <c r="V8" s="29">
        <v>0</v>
      </c>
      <c r="W8" s="32" t="e">
        <f t="shared" si="6"/>
        <v>#DIV/0!</v>
      </c>
      <c r="X8" s="29">
        <v>0</v>
      </c>
      <c r="Y8" s="29">
        <v>0</v>
      </c>
    </row>
    <row r="9" spans="2:25" ht="14.25">
      <c r="B9" s="28">
        <v>3</v>
      </c>
      <c r="C9" s="28" t="s">
        <v>53</v>
      </c>
      <c r="D9" s="29">
        <v>1</v>
      </c>
      <c r="E9" s="32" t="e">
        <f t="shared" si="0"/>
        <v>#DIV/0!</v>
      </c>
      <c r="F9" s="31">
        <f t="shared" si="1"/>
        <v>1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1">
        <f t="shared" si="2"/>
        <v>0</v>
      </c>
      <c r="N9" s="31">
        <f t="shared" si="3"/>
        <v>1</v>
      </c>
      <c r="O9" s="31">
        <f t="shared" si="4"/>
        <v>1</v>
      </c>
      <c r="P9" s="30">
        <f t="shared" si="5"/>
        <v>1</v>
      </c>
      <c r="Q9" s="29">
        <v>0</v>
      </c>
      <c r="R9" s="29">
        <v>0</v>
      </c>
      <c r="S9" s="29">
        <v>0</v>
      </c>
      <c r="T9" s="29">
        <v>0</v>
      </c>
      <c r="U9" s="29">
        <v>1</v>
      </c>
      <c r="V9" s="29">
        <v>0</v>
      </c>
      <c r="W9" s="32" t="e">
        <f t="shared" si="6"/>
        <v>#DIV/0!</v>
      </c>
      <c r="X9" s="29">
        <v>0</v>
      </c>
      <c r="Y9" s="29">
        <v>0</v>
      </c>
    </row>
    <row r="10" spans="2:25" ht="14.25">
      <c r="B10" s="28">
        <v>45</v>
      </c>
      <c r="C10" s="28" t="s">
        <v>54</v>
      </c>
      <c r="D10" s="29">
        <v>1</v>
      </c>
      <c r="E10" s="32" t="e">
        <f t="shared" si="0"/>
        <v>#DIV/0!</v>
      </c>
      <c r="F10" s="31">
        <f t="shared" si="1"/>
        <v>1</v>
      </c>
      <c r="G10" s="29">
        <v>0</v>
      </c>
      <c r="H10" s="29">
        <v>1</v>
      </c>
      <c r="I10" s="29">
        <v>0</v>
      </c>
      <c r="J10" s="29">
        <v>0</v>
      </c>
      <c r="K10" s="29">
        <v>0</v>
      </c>
      <c r="L10" s="29">
        <v>0</v>
      </c>
      <c r="M10" s="31">
        <f t="shared" si="2"/>
        <v>0</v>
      </c>
      <c r="N10" s="31">
        <f t="shared" si="3"/>
        <v>1</v>
      </c>
      <c r="O10" s="31">
        <f t="shared" si="4"/>
        <v>1</v>
      </c>
      <c r="P10" s="30">
        <f t="shared" si="5"/>
        <v>1</v>
      </c>
      <c r="Q10" s="29">
        <v>0</v>
      </c>
      <c r="R10" s="29">
        <v>0</v>
      </c>
      <c r="S10" s="29">
        <v>0</v>
      </c>
      <c r="T10" s="29">
        <v>0</v>
      </c>
      <c r="U10" s="29">
        <v>1</v>
      </c>
      <c r="V10" s="29">
        <v>0</v>
      </c>
      <c r="W10" s="32" t="e">
        <f t="shared" si="6"/>
        <v>#DIV/0!</v>
      </c>
      <c r="X10" s="29">
        <v>0</v>
      </c>
      <c r="Y10" s="29">
        <v>0</v>
      </c>
    </row>
    <row r="11" spans="2:25" ht="14.25">
      <c r="B11" s="28">
        <v>33</v>
      </c>
      <c r="C11" s="28" t="s">
        <v>55</v>
      </c>
      <c r="D11" s="29">
        <v>1</v>
      </c>
      <c r="E11" s="30">
        <f t="shared" si="0"/>
        <v>0</v>
      </c>
      <c r="F11" s="31">
        <f t="shared" si="1"/>
        <v>1</v>
      </c>
      <c r="G11" s="29">
        <v>1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1">
        <f t="shared" si="2"/>
        <v>0</v>
      </c>
      <c r="N11" s="31">
        <f t="shared" si="3"/>
        <v>0</v>
      </c>
      <c r="O11" s="31">
        <f t="shared" si="4"/>
        <v>0</v>
      </c>
      <c r="P11" s="30">
        <f t="shared" si="5"/>
        <v>0</v>
      </c>
      <c r="Q11" s="29">
        <v>0</v>
      </c>
      <c r="R11" s="29">
        <v>0</v>
      </c>
      <c r="S11" s="29">
        <v>1</v>
      </c>
      <c r="T11" s="29">
        <v>0</v>
      </c>
      <c r="U11" s="29">
        <v>0</v>
      </c>
      <c r="V11" s="29">
        <v>0</v>
      </c>
      <c r="W11" s="32" t="e">
        <f t="shared" si="6"/>
        <v>#DIV/0!</v>
      </c>
      <c r="X11" s="29">
        <v>0</v>
      </c>
      <c r="Y11" s="29">
        <v>0</v>
      </c>
    </row>
    <row r="12" spans="2:25" ht="14.25">
      <c r="B12" s="28">
        <v>77</v>
      </c>
      <c r="C12" s="28" t="s">
        <v>56</v>
      </c>
      <c r="D12" s="29">
        <v>1</v>
      </c>
      <c r="E12" s="30">
        <f t="shared" si="0"/>
        <v>0</v>
      </c>
      <c r="F12" s="31">
        <f t="shared" si="1"/>
        <v>1</v>
      </c>
      <c r="G12" s="29">
        <v>1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1">
        <f t="shared" si="2"/>
        <v>0</v>
      </c>
      <c r="N12" s="31">
        <f t="shared" si="3"/>
        <v>0</v>
      </c>
      <c r="O12" s="31">
        <f t="shared" si="4"/>
        <v>0</v>
      </c>
      <c r="P12" s="30">
        <f t="shared" si="5"/>
        <v>0</v>
      </c>
      <c r="Q12" s="29">
        <v>0</v>
      </c>
      <c r="R12" s="29">
        <v>0</v>
      </c>
      <c r="S12" s="29">
        <v>1</v>
      </c>
      <c r="T12" s="29">
        <v>0</v>
      </c>
      <c r="U12" s="29">
        <v>0</v>
      </c>
      <c r="V12" s="29">
        <v>0</v>
      </c>
      <c r="W12" s="32" t="e">
        <f t="shared" si="6"/>
        <v>#DIV/0!</v>
      </c>
      <c r="X12" s="29">
        <v>0</v>
      </c>
      <c r="Y12" s="29">
        <v>0</v>
      </c>
    </row>
    <row r="13" spans="2:25" ht="14.25">
      <c r="B13" s="28">
        <v>51</v>
      </c>
      <c r="C13" s="28" t="s">
        <v>57</v>
      </c>
      <c r="D13" s="29">
        <v>1</v>
      </c>
      <c r="E13" s="30">
        <f t="shared" si="0"/>
        <v>0.5</v>
      </c>
      <c r="F13" s="31">
        <f t="shared" si="1"/>
        <v>2</v>
      </c>
      <c r="G13" s="29">
        <v>2</v>
      </c>
      <c r="H13" s="29">
        <v>1</v>
      </c>
      <c r="I13" s="29">
        <v>1</v>
      </c>
      <c r="J13" s="29">
        <v>0</v>
      </c>
      <c r="K13" s="29">
        <v>0</v>
      </c>
      <c r="L13" s="29">
        <v>0</v>
      </c>
      <c r="M13" s="31">
        <f t="shared" si="2"/>
        <v>1</v>
      </c>
      <c r="N13" s="31">
        <f t="shared" si="3"/>
        <v>1</v>
      </c>
      <c r="O13" s="31">
        <f t="shared" si="4"/>
        <v>1</v>
      </c>
      <c r="P13" s="30">
        <f t="shared" si="5"/>
        <v>0.5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32" t="e">
        <f t="shared" si="6"/>
        <v>#DIV/0!</v>
      </c>
      <c r="X13" s="29">
        <v>0</v>
      </c>
      <c r="Y13" s="29">
        <v>0</v>
      </c>
    </row>
    <row r="14" spans="2:25" ht="14.25">
      <c r="B14" s="28">
        <v>8</v>
      </c>
      <c r="C14" s="28" t="s">
        <v>58</v>
      </c>
      <c r="D14" s="29">
        <v>1</v>
      </c>
      <c r="E14" s="30">
        <f t="shared" si="0"/>
        <v>0</v>
      </c>
      <c r="F14" s="31">
        <f t="shared" si="1"/>
        <v>2</v>
      </c>
      <c r="G14" s="29">
        <v>2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31">
        <f t="shared" si="2"/>
        <v>0</v>
      </c>
      <c r="N14" s="31">
        <f t="shared" si="3"/>
        <v>0</v>
      </c>
      <c r="O14" s="31">
        <f t="shared" si="4"/>
        <v>0</v>
      </c>
      <c r="P14" s="30">
        <f t="shared" si="5"/>
        <v>0</v>
      </c>
      <c r="Q14" s="29">
        <v>0</v>
      </c>
      <c r="R14" s="29">
        <v>0</v>
      </c>
      <c r="S14" s="29">
        <v>2</v>
      </c>
      <c r="T14" s="29">
        <v>0</v>
      </c>
      <c r="U14" s="29">
        <v>0</v>
      </c>
      <c r="V14" s="29">
        <v>0</v>
      </c>
      <c r="W14" s="32" t="e">
        <f t="shared" si="6"/>
        <v>#DIV/0!</v>
      </c>
      <c r="X14" s="29">
        <v>0</v>
      </c>
      <c r="Y14" s="29">
        <v>0</v>
      </c>
    </row>
    <row r="15" spans="2:25" ht="14.25">
      <c r="B15" s="27"/>
      <c r="C15" s="27"/>
      <c r="D15" s="27">
        <v>1</v>
      </c>
      <c r="E15" s="36">
        <f t="shared" si="0"/>
        <v>0.4</v>
      </c>
      <c r="F15" s="37">
        <f>SUM(F7:F14)</f>
        <v>12</v>
      </c>
      <c r="G15" s="37">
        <f>SUM(G7:G14)</f>
        <v>10</v>
      </c>
      <c r="H15" s="37">
        <f>SUM(H7:H14)</f>
        <v>2</v>
      </c>
      <c r="I15" s="37">
        <f>SUM(I7:I14)</f>
        <v>4</v>
      </c>
      <c r="J15" s="37">
        <f>SUM(J7:J14)</f>
        <v>3</v>
      </c>
      <c r="K15" s="37">
        <f>SUM(K7:K14)</f>
        <v>0</v>
      </c>
      <c r="L15" s="37">
        <f>SUM(L7:L14)</f>
        <v>0</v>
      </c>
      <c r="M15" s="37">
        <f>SUM(M7:M14)</f>
        <v>7</v>
      </c>
      <c r="N15" s="37">
        <f>SUM(N7:N14)</f>
        <v>9</v>
      </c>
      <c r="O15" s="37">
        <f>SUM(O7:O14)</f>
        <v>6</v>
      </c>
      <c r="P15" s="36">
        <f t="shared" si="5"/>
        <v>0.5</v>
      </c>
      <c r="Q15" s="37">
        <f>SUM(Q7:Q14)</f>
        <v>2</v>
      </c>
      <c r="R15" s="37">
        <f>SUM(R7:R14)</f>
        <v>0</v>
      </c>
      <c r="S15" s="37">
        <f>SUM(S7:S14)</f>
        <v>5</v>
      </c>
      <c r="T15" s="37">
        <f>SUM(T7:T14)</f>
        <v>0</v>
      </c>
      <c r="U15" s="37">
        <f>SUM(U7:U14)</f>
        <v>2</v>
      </c>
      <c r="V15" s="37">
        <f>SUM(V7:V14)</f>
        <v>0</v>
      </c>
      <c r="W15" s="38" t="e">
        <f t="shared" si="6"/>
        <v>#DIV/0!</v>
      </c>
      <c r="X15" s="37">
        <f>SUM(X7:X14)</f>
        <v>0</v>
      </c>
      <c r="Y15" s="37">
        <f>SUM(Y7:Y14)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Y15"/>
  <sheetViews>
    <sheetView showGridLines="0" workbookViewId="0" topLeftCell="A1">
      <selection activeCell="I21" sqref="I21"/>
    </sheetView>
  </sheetViews>
  <sheetFormatPr defaultColWidth="9.140625" defaultRowHeight="12.75"/>
  <cols>
    <col min="1" max="1" width="3.421875" style="22" customWidth="1"/>
    <col min="2" max="2" width="4.421875" style="22" customWidth="1"/>
    <col min="3" max="3" width="17.57421875" style="22" customWidth="1"/>
    <col min="4" max="4" width="5.00390625" style="22" customWidth="1"/>
    <col min="5" max="5" width="7.28125" style="22" customWidth="1"/>
    <col min="6" max="15" width="5.00390625" style="22" customWidth="1"/>
    <col min="16" max="16" width="7.28125" style="22" customWidth="1"/>
    <col min="17" max="22" width="5.00390625" style="22" customWidth="1"/>
    <col min="23" max="23" width="7.28125" style="22" customWidth="1"/>
    <col min="24" max="25" width="5.00390625" style="22" customWidth="1"/>
    <col min="26" max="16384" width="9.140625" style="22" customWidth="1"/>
  </cols>
  <sheetData>
    <row r="2" ht="14.25">
      <c r="B2" s="24" t="str">
        <f>WAYNES!B2</f>
        <v>WW INDOOR CUP U11 2017</v>
      </c>
    </row>
    <row r="3" spans="2:16" ht="14.25">
      <c r="B3" s="24" t="s">
        <v>91</v>
      </c>
      <c r="D3" s="2" t="s">
        <v>92</v>
      </c>
      <c r="P3" s="2"/>
    </row>
    <row r="4" ht="14.25">
      <c r="B4" s="24" t="s">
        <v>86</v>
      </c>
    </row>
    <row r="6" spans="2:25" ht="14.25">
      <c r="B6" s="25" t="s">
        <v>28</v>
      </c>
      <c r="C6" s="26" t="s">
        <v>29</v>
      </c>
      <c r="D6" s="27" t="s">
        <v>17</v>
      </c>
      <c r="E6" s="27" t="s">
        <v>30</v>
      </c>
      <c r="F6" s="27" t="s">
        <v>31</v>
      </c>
      <c r="G6" s="27" t="s">
        <v>32</v>
      </c>
      <c r="H6" s="27" t="s">
        <v>33</v>
      </c>
      <c r="I6" s="27" t="s">
        <v>34</v>
      </c>
      <c r="J6" s="27" t="s">
        <v>35</v>
      </c>
      <c r="K6" s="27" t="s">
        <v>36</v>
      </c>
      <c r="L6" s="27" t="s">
        <v>37</v>
      </c>
      <c r="M6" s="27" t="s">
        <v>38</v>
      </c>
      <c r="N6" s="27" t="s">
        <v>39</v>
      </c>
      <c r="O6" s="27" t="s">
        <v>40</v>
      </c>
      <c r="P6" s="27" t="s">
        <v>41</v>
      </c>
      <c r="Q6" s="27" t="s">
        <v>42</v>
      </c>
      <c r="R6" s="27" t="s">
        <v>43</v>
      </c>
      <c r="S6" s="27" t="s">
        <v>44</v>
      </c>
      <c r="T6" s="27" t="s">
        <v>45</v>
      </c>
      <c r="U6" s="27" t="s">
        <v>46</v>
      </c>
      <c r="V6" s="26" t="s">
        <v>47</v>
      </c>
      <c r="W6" s="27" t="s">
        <v>48</v>
      </c>
      <c r="X6" s="27" t="s">
        <v>49</v>
      </c>
      <c r="Y6" s="27" t="s">
        <v>50</v>
      </c>
    </row>
    <row r="7" spans="2:25" ht="14.25">
      <c r="B7" s="28">
        <v>11</v>
      </c>
      <c r="C7" s="28" t="s">
        <v>51</v>
      </c>
      <c r="D7" s="29">
        <v>1</v>
      </c>
      <c r="E7" s="30">
        <f aca="true" t="shared" si="0" ref="E7:E15">I7/G7</f>
        <v>0.5</v>
      </c>
      <c r="F7" s="31">
        <f aca="true" t="shared" si="1" ref="F7:F14">G7+R7+T7+U7</f>
        <v>2</v>
      </c>
      <c r="G7" s="29">
        <v>2</v>
      </c>
      <c r="H7" s="29">
        <v>1</v>
      </c>
      <c r="I7" s="29">
        <v>1</v>
      </c>
      <c r="J7" s="29">
        <v>1</v>
      </c>
      <c r="K7" s="29">
        <v>0</v>
      </c>
      <c r="L7" s="29">
        <v>0</v>
      </c>
      <c r="M7" s="31">
        <f aca="true" t="shared" si="2" ref="M7:M14">I7+J7+(2*K7)+(3*L7)</f>
        <v>2</v>
      </c>
      <c r="N7" s="31">
        <f aca="true" t="shared" si="3" ref="N7:N14">M7+T7+U7</f>
        <v>2</v>
      </c>
      <c r="O7" s="31">
        <f aca="true" t="shared" si="4" ref="O7:O14">I7+T7+U7</f>
        <v>1</v>
      </c>
      <c r="P7" s="30">
        <f aca="true" t="shared" si="5" ref="P7:P15">O7/(G7+T7+U7)</f>
        <v>0.5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32" t="e">
        <f aca="true" t="shared" si="6" ref="W7:W15">X7/(X7+Y7)</f>
        <v>#DIV/0!</v>
      </c>
      <c r="X7" s="29">
        <v>0</v>
      </c>
      <c r="Y7" s="29">
        <v>0</v>
      </c>
    </row>
    <row r="8" spans="2:25" ht="14.25">
      <c r="B8" s="28">
        <v>42</v>
      </c>
      <c r="C8" s="28" t="s">
        <v>52</v>
      </c>
      <c r="D8" s="29">
        <v>1</v>
      </c>
      <c r="E8" s="30">
        <f t="shared" si="0"/>
        <v>0.5</v>
      </c>
      <c r="F8" s="31">
        <f t="shared" si="1"/>
        <v>2</v>
      </c>
      <c r="G8" s="29">
        <v>2</v>
      </c>
      <c r="H8" s="29">
        <v>1</v>
      </c>
      <c r="I8" s="29">
        <v>1</v>
      </c>
      <c r="J8" s="29">
        <v>0</v>
      </c>
      <c r="K8" s="29">
        <v>0</v>
      </c>
      <c r="L8" s="29">
        <v>0</v>
      </c>
      <c r="M8" s="31">
        <f t="shared" si="2"/>
        <v>1</v>
      </c>
      <c r="N8" s="31">
        <f t="shared" si="3"/>
        <v>1</v>
      </c>
      <c r="O8" s="31">
        <f t="shared" si="4"/>
        <v>1</v>
      </c>
      <c r="P8" s="30">
        <f t="shared" si="5"/>
        <v>0.5</v>
      </c>
      <c r="Q8" s="29">
        <v>2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32" t="e">
        <f t="shared" si="6"/>
        <v>#DIV/0!</v>
      </c>
      <c r="X8" s="29">
        <v>0</v>
      </c>
      <c r="Y8" s="29">
        <v>0</v>
      </c>
    </row>
    <row r="9" spans="2:25" ht="14.25">
      <c r="B9" s="28">
        <v>3</v>
      </c>
      <c r="C9" s="28" t="s">
        <v>53</v>
      </c>
      <c r="D9" s="29">
        <v>1</v>
      </c>
      <c r="E9" s="30">
        <f t="shared" si="0"/>
        <v>0</v>
      </c>
      <c r="F9" s="31">
        <f t="shared" si="1"/>
        <v>1</v>
      </c>
      <c r="G9" s="29">
        <v>1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1">
        <f t="shared" si="2"/>
        <v>0</v>
      </c>
      <c r="N9" s="31">
        <f t="shared" si="3"/>
        <v>0</v>
      </c>
      <c r="O9" s="31">
        <f t="shared" si="4"/>
        <v>0</v>
      </c>
      <c r="P9" s="30">
        <f t="shared" si="5"/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32" t="e">
        <f t="shared" si="6"/>
        <v>#DIV/0!</v>
      </c>
      <c r="X9" s="29">
        <v>0</v>
      </c>
      <c r="Y9" s="29">
        <v>0</v>
      </c>
    </row>
    <row r="10" spans="2:25" ht="14.25">
      <c r="B10" s="28">
        <v>45</v>
      </c>
      <c r="C10" s="28" t="s">
        <v>54</v>
      </c>
      <c r="D10" s="29">
        <v>1</v>
      </c>
      <c r="E10" s="30">
        <f t="shared" si="0"/>
        <v>0</v>
      </c>
      <c r="F10" s="31">
        <f t="shared" si="1"/>
        <v>1</v>
      </c>
      <c r="G10" s="29">
        <v>1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31">
        <f t="shared" si="2"/>
        <v>0</v>
      </c>
      <c r="N10" s="31">
        <f t="shared" si="3"/>
        <v>0</v>
      </c>
      <c r="O10" s="31">
        <f t="shared" si="4"/>
        <v>0</v>
      </c>
      <c r="P10" s="30">
        <f t="shared" si="5"/>
        <v>0</v>
      </c>
      <c r="Q10" s="29">
        <v>1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32" t="e">
        <f t="shared" si="6"/>
        <v>#DIV/0!</v>
      </c>
      <c r="X10" s="29">
        <v>0</v>
      </c>
      <c r="Y10" s="29">
        <v>0</v>
      </c>
    </row>
    <row r="11" spans="2:25" ht="14.25">
      <c r="B11" s="28">
        <v>33</v>
      </c>
      <c r="C11" s="28" t="s">
        <v>55</v>
      </c>
      <c r="D11" s="29">
        <v>1</v>
      </c>
      <c r="E11" s="32" t="e">
        <f t="shared" si="0"/>
        <v>#DIV/0!</v>
      </c>
      <c r="F11" s="31">
        <f t="shared" si="1"/>
        <v>1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1">
        <f t="shared" si="2"/>
        <v>0</v>
      </c>
      <c r="N11" s="31">
        <f t="shared" si="3"/>
        <v>1</v>
      </c>
      <c r="O11" s="31">
        <f t="shared" si="4"/>
        <v>1</v>
      </c>
      <c r="P11" s="30">
        <f t="shared" si="5"/>
        <v>1</v>
      </c>
      <c r="Q11" s="29">
        <v>0</v>
      </c>
      <c r="R11" s="29">
        <v>0</v>
      </c>
      <c r="S11" s="29">
        <v>0</v>
      </c>
      <c r="T11" s="29">
        <v>0</v>
      </c>
      <c r="U11" s="29">
        <v>1</v>
      </c>
      <c r="V11" s="29">
        <v>0</v>
      </c>
      <c r="W11" s="32" t="e">
        <f t="shared" si="6"/>
        <v>#DIV/0!</v>
      </c>
      <c r="X11" s="29">
        <v>0</v>
      </c>
      <c r="Y11" s="29">
        <v>0</v>
      </c>
    </row>
    <row r="12" spans="2:25" ht="14.25">
      <c r="B12" s="28">
        <v>77</v>
      </c>
      <c r="C12" s="28" t="s">
        <v>56</v>
      </c>
      <c r="D12" s="29">
        <v>1</v>
      </c>
      <c r="E12" s="30">
        <f t="shared" si="0"/>
        <v>0.5</v>
      </c>
      <c r="F12" s="31">
        <f t="shared" si="1"/>
        <v>2</v>
      </c>
      <c r="G12" s="29">
        <v>2</v>
      </c>
      <c r="H12" s="29">
        <v>0</v>
      </c>
      <c r="I12" s="29">
        <v>1</v>
      </c>
      <c r="J12" s="29">
        <v>0</v>
      </c>
      <c r="K12" s="29">
        <v>0</v>
      </c>
      <c r="L12" s="29">
        <v>0</v>
      </c>
      <c r="M12" s="31">
        <f t="shared" si="2"/>
        <v>1</v>
      </c>
      <c r="N12" s="31">
        <f t="shared" si="3"/>
        <v>1</v>
      </c>
      <c r="O12" s="31">
        <f t="shared" si="4"/>
        <v>1</v>
      </c>
      <c r="P12" s="30">
        <f t="shared" si="5"/>
        <v>0.5</v>
      </c>
      <c r="Q12" s="29">
        <v>1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32" t="e">
        <f t="shared" si="6"/>
        <v>#DIV/0!</v>
      </c>
      <c r="X12" s="29">
        <v>0</v>
      </c>
      <c r="Y12" s="29">
        <v>0</v>
      </c>
    </row>
    <row r="13" spans="2:25" ht="14.25">
      <c r="B13" s="28">
        <v>51</v>
      </c>
      <c r="C13" s="28" t="s">
        <v>57</v>
      </c>
      <c r="D13" s="29">
        <v>1</v>
      </c>
      <c r="E13" s="30">
        <f t="shared" si="0"/>
        <v>0.5</v>
      </c>
      <c r="F13" s="31">
        <f t="shared" si="1"/>
        <v>2</v>
      </c>
      <c r="G13" s="29">
        <v>2</v>
      </c>
      <c r="H13" s="29">
        <v>1</v>
      </c>
      <c r="I13" s="29">
        <v>1</v>
      </c>
      <c r="J13" s="29">
        <v>0</v>
      </c>
      <c r="K13" s="29">
        <v>0</v>
      </c>
      <c r="L13" s="29">
        <v>0</v>
      </c>
      <c r="M13" s="31">
        <f t="shared" si="2"/>
        <v>1</v>
      </c>
      <c r="N13" s="31">
        <f t="shared" si="3"/>
        <v>1</v>
      </c>
      <c r="O13" s="31">
        <f t="shared" si="4"/>
        <v>1</v>
      </c>
      <c r="P13" s="30">
        <f t="shared" si="5"/>
        <v>0.5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32" t="e">
        <f t="shared" si="6"/>
        <v>#DIV/0!</v>
      </c>
      <c r="X13" s="29">
        <v>0</v>
      </c>
      <c r="Y13" s="29">
        <v>0</v>
      </c>
    </row>
    <row r="14" spans="2:25" ht="14.25">
      <c r="B14" s="28">
        <v>8</v>
      </c>
      <c r="C14" s="28" t="s">
        <v>58</v>
      </c>
      <c r="D14" s="29">
        <v>1</v>
      </c>
      <c r="E14" s="30">
        <f t="shared" si="0"/>
        <v>1</v>
      </c>
      <c r="F14" s="31">
        <f t="shared" si="1"/>
        <v>2</v>
      </c>
      <c r="G14" s="29">
        <v>2</v>
      </c>
      <c r="H14" s="29">
        <v>1</v>
      </c>
      <c r="I14" s="29">
        <v>2</v>
      </c>
      <c r="J14" s="29">
        <v>0</v>
      </c>
      <c r="K14" s="29">
        <v>0</v>
      </c>
      <c r="L14" s="29">
        <v>0</v>
      </c>
      <c r="M14" s="31">
        <f t="shared" si="2"/>
        <v>2</v>
      </c>
      <c r="N14" s="31">
        <f t="shared" si="3"/>
        <v>2</v>
      </c>
      <c r="O14" s="31">
        <f t="shared" si="4"/>
        <v>2</v>
      </c>
      <c r="P14" s="30">
        <f t="shared" si="5"/>
        <v>1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32" t="e">
        <f t="shared" si="6"/>
        <v>#DIV/0!</v>
      </c>
      <c r="X14" s="29">
        <v>0</v>
      </c>
      <c r="Y14" s="29">
        <v>0</v>
      </c>
    </row>
    <row r="15" spans="2:25" ht="14.25">
      <c r="B15" s="27"/>
      <c r="C15" s="27"/>
      <c r="D15" s="27">
        <v>1</v>
      </c>
      <c r="E15" s="36">
        <f t="shared" si="0"/>
        <v>0.5</v>
      </c>
      <c r="F15" s="37">
        <f>SUM(F7:F14)</f>
        <v>13</v>
      </c>
      <c r="G15" s="37">
        <f>SUM(G7:G14)</f>
        <v>12</v>
      </c>
      <c r="H15" s="37">
        <f>SUM(H7:H14)</f>
        <v>4</v>
      </c>
      <c r="I15" s="37">
        <f>SUM(I7:I14)</f>
        <v>6</v>
      </c>
      <c r="J15" s="37">
        <f>SUM(J7:J14)</f>
        <v>1</v>
      </c>
      <c r="K15" s="37">
        <f>SUM(K7:K14)</f>
        <v>0</v>
      </c>
      <c r="L15" s="37">
        <f>SUM(L7:L14)</f>
        <v>0</v>
      </c>
      <c r="M15" s="37">
        <f>SUM(M7:M14)</f>
        <v>7</v>
      </c>
      <c r="N15" s="37">
        <f>SUM(N7:N14)</f>
        <v>8</v>
      </c>
      <c r="O15" s="37">
        <f>SUM(O7:O14)</f>
        <v>7</v>
      </c>
      <c r="P15" s="36">
        <f t="shared" si="5"/>
        <v>0.5384615384615384</v>
      </c>
      <c r="Q15" s="37">
        <f>SUM(Q7:Q14)</f>
        <v>4</v>
      </c>
      <c r="R15" s="37">
        <f>SUM(R7:R14)</f>
        <v>0</v>
      </c>
      <c r="S15" s="37">
        <f>SUM(S7:S14)</f>
        <v>0</v>
      </c>
      <c r="T15" s="37">
        <f>SUM(T7:T14)</f>
        <v>0</v>
      </c>
      <c r="U15" s="37">
        <f>SUM(U7:U14)</f>
        <v>1</v>
      </c>
      <c r="V15" s="37">
        <f>SUM(V7:V14)</f>
        <v>0</v>
      </c>
      <c r="W15" s="38" t="e">
        <f t="shared" si="6"/>
        <v>#DIV/0!</v>
      </c>
      <c r="X15" s="37">
        <f>SUM(X7:X14)</f>
        <v>0</v>
      </c>
      <c r="Y15" s="37">
        <f>SUM(Y7:Y14)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Rambousek Tomáš</dc:creator>
  <cp:keywords/>
  <dc:description/>
  <cp:lastModifiedBy/>
  <cp:lastPrinted>2013-11-05T11:52:15Z</cp:lastPrinted>
  <dcterms:created xsi:type="dcterms:W3CDTF">2013-11-26T14:58:10Z</dcterms:created>
  <dcterms:modified xsi:type="dcterms:W3CDTF">2017-03-11T06:36:14Z</dcterms:modified>
  <cp:category/>
  <cp:version/>
  <cp:contentType/>
  <cp:contentStatus/>
  <cp:revision>8</cp:revision>
</cp:coreProperties>
</file>